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6_0.bin" ContentType="application/vnd.openxmlformats-officedocument.oleObject"/>
  <Override PartName="/xl/embeddings/oleObject_16_1.bin" ContentType="application/vnd.openxmlformats-officedocument.oleObject"/>
  <Override PartName="/xl/embeddings/oleObject_16_2.bin" ContentType="application/vnd.openxmlformats-officedocument.oleObject"/>
  <Override PartName="/xl/embeddings/oleObject_16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12675" tabRatio="937" activeTab="0"/>
  </bookViews>
  <sheets>
    <sheet name="Титульный лист" sheetId="1" r:id="rId1"/>
    <sheet name="Форма 1" sheetId="2" r:id="rId2"/>
    <sheet name="Форма 2." sheetId="3" r:id="rId3"/>
    <sheet name="Форма 3." sheetId="4" r:id="rId4"/>
    <sheet name="Форма 4" sheetId="5" r:id="rId5"/>
    <sheet name="Форма 5" sheetId="6" r:id="rId6"/>
    <sheet name="Расходы на топливо" sheetId="7" r:id="rId7"/>
    <sheet name="Расчет электроэнергии" sheetId="8" r:id="rId8"/>
    <sheet name="Расчет зарплаты" sheetId="9" r:id="rId9"/>
    <sheet name="Расчет услуг пр. хар-ра" sheetId="10" r:id="rId10"/>
    <sheet name="Выручка" sheetId="11" r:id="rId11"/>
    <sheet name="Форма 6" sheetId="12" r:id="rId12"/>
    <sheet name="Форма 7" sheetId="13" r:id="rId13"/>
    <sheet name="Форма 7-2" sheetId="14" r:id="rId14"/>
    <sheet name="Форма 7-3" sheetId="15" r:id="rId15"/>
    <sheet name="Форма 8" sheetId="16" r:id="rId16"/>
    <sheet name="Форма 9" sheetId="17" r:id="rId17"/>
    <sheet name="Форма 10" sheetId="18" r:id="rId18"/>
  </sheets>
  <definedNames/>
  <calcPr fullCalcOnLoad="1"/>
</workbook>
</file>

<file path=xl/sharedStrings.xml><?xml version="1.0" encoding="utf-8"?>
<sst xmlns="http://schemas.openxmlformats.org/spreadsheetml/2006/main" count="778" uniqueCount="498">
  <si>
    <t>Формы раскрытия информации в сфере теплоснабжения и сфере оказания услуг по передаче тепловой энергии</t>
  </si>
  <si>
    <t>Наименование организации</t>
  </si>
  <si>
    <t>ИНН</t>
  </si>
  <si>
    <t>КПП</t>
  </si>
  <si>
    <t>Местонаходжение (адрес)</t>
  </si>
  <si>
    <r>
      <t xml:space="preserve">Атрибуты решения по принятому тарифу </t>
    </r>
    <r>
      <rPr>
        <sz val="10"/>
        <rFont val="Arial Cyr"/>
        <family val="0"/>
      </rPr>
      <t>(наименование, дата, номер)</t>
    </r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</si>
  <si>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</si>
  <si>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</si>
  <si>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</si>
  <si>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Потребители</t>
  </si>
  <si>
    <t>Горячая вода</t>
  </si>
  <si>
    <t>Отборный пар (кг/см2)</t>
  </si>
  <si>
    <t>Острый и редуцированный пар</t>
  </si>
  <si>
    <t>от 1,2 до 2,5</t>
  </si>
  <si>
    <t>от 2,5 до 7,0</t>
  </si>
  <si>
    <t xml:space="preserve">от 7,0 до 13,0 </t>
  </si>
  <si>
    <t>Свыше 13,0</t>
  </si>
  <si>
    <t>Бюджетные</t>
  </si>
  <si>
    <t>через тепловую сеть</t>
  </si>
  <si>
    <t>отпуск с коллекторов</t>
  </si>
  <si>
    <t>Иные</t>
  </si>
  <si>
    <t>Двухставочный тариф на тепловую энергию (для потребителей, получающих тепловую энергию через тепловую сеть)</t>
  </si>
  <si>
    <t>за энергию, руб/Гкал</t>
  </si>
  <si>
    <t>за мощность, руб/Гкал/час в мес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</si>
  <si>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</si>
  <si>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>Атрибуты решения по принятой надбавке к тарифу регулируемой организации на тепловую энергию</t>
    </r>
    <r>
      <rPr>
        <sz val="10"/>
        <rFont val="Arial Cyr"/>
        <family val="0"/>
      </rPr>
      <t xml:space="preserve"> (наименование, дата, номер)</t>
    </r>
  </si>
  <si>
    <t>Период действия принятой надбавки</t>
  </si>
  <si>
    <t>Надбавка к тарифу регулируемой организации на тепловую энергию, руб/Гкал (руб/Гкал/час в месяц)</t>
  </si>
  <si>
    <t>Надбавка к тарифу на тепловую энергию не принималась</t>
  </si>
  <si>
    <r>
      <t xml:space="preserve">Атрибуты решения по принятой  надбавке к тарифу на тепловую энергию для потребителей </t>
    </r>
    <r>
      <rPr>
        <sz val="10"/>
        <rFont val="Arial Cyr"/>
        <family val="0"/>
      </rPr>
      <t>(наименование, дата, номер)</t>
    </r>
  </si>
  <si>
    <t>Надбавка к тарифу на тепловую энергию для потребителей, руб/Гкал (руб/Гкал/час в месяц)</t>
  </si>
  <si>
    <t>Надбавка к тарифу на тепловую энергию для потребителей не принималась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</si>
  <si>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</si>
  <si>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</si>
  <si>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 xml:space="preserve">ИНН </t>
  </si>
  <si>
    <t>Местонахождение (адрес)</t>
  </si>
  <si>
    <t>Период действия установленного тарифа</t>
  </si>
  <si>
    <t>Наименование</t>
  </si>
  <si>
    <t>Показатель</t>
  </si>
  <si>
    <t>Тариф на услуги по передаче тепловой энергии, руб/Гкал/час в мес (руб/Гкал)</t>
  </si>
  <si>
    <r>
      <t xml:space="preserve">Атрибуты решения по принятой надбавке </t>
    </r>
    <r>
      <rPr>
        <sz val="10"/>
        <rFont val="Arial Cyr"/>
        <family val="0"/>
      </rPr>
      <t>(наименование, дата, номер)</t>
    </r>
  </si>
  <si>
    <t>Период действия установленной надбавки</t>
  </si>
  <si>
    <t>Надбавка к тарифу на услуги по передаче тепловой энергии, руб/Гкал/час в мес (руб/Гкал)</t>
  </si>
  <si>
    <t>Надбавка к тарифу на услуги по передаче тепловой энергии не принималась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</si>
  <si>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0"/>
        <rFont val="Arial Cyr"/>
        <family val="0"/>
      </rPr>
      <t>(наименование, дата, номер)</t>
    </r>
  </si>
  <si>
    <t>Тариф на подключение создаваемых (реконструируемых) объектов недвижимости к системе теплоснабжения, руб/Гкал/час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</si>
  <si>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0"/>
        <rFont val="Arial Cyr"/>
        <family val="0"/>
      </rPr>
      <t>(наименование, дата, номер)</t>
    </r>
  </si>
  <si>
    <t>Тариф на подключение организаций к системе теплоснабжения, руб/Гкал/час</t>
  </si>
  <si>
    <t xml:space="preserve">ИНН      </t>
  </si>
  <si>
    <t>Отчетный период</t>
  </si>
  <si>
    <t>Наименование показателя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</si>
  <si>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</si>
  <si>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</si>
  <si>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</si>
  <si>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расходы на покупаемую тепловую энергию (мощность)</t>
  </si>
  <si>
    <t>расходы на топливо всего(см.Форму 2.1)</t>
  </si>
  <si>
    <t>средневзвешенная стоимость 1кВт•ч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</si>
  <si>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</si>
  <si>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</si>
  <si>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</si>
  <si>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</si>
  <si>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</si>
  <si>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</si>
  <si>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</si>
  <si>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</si>
  <si>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</si>
  <si>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</si>
  <si>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г) Валовая прибыль  от продажи товаров и услуг  (тыс. рублей)</t>
  </si>
  <si>
    <t>д) Чистая прибыль 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</si>
  <si>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</si>
  <si>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е) Изменение стоимости основных фондов (тыс. рублей), в том числе:</t>
  </si>
  <si>
    <t>за счет вывода их из эксплуатации (тыс. рублей)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</si>
  <si>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</si>
  <si>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</si>
  <si>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</si>
  <si>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</si>
  <si>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</si>
  <si>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</si>
  <si>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</si>
  <si>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</si>
  <si>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</si>
  <si>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</si>
  <si>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</si>
  <si>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</si>
  <si>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</si>
  <si>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</si>
  <si>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</si>
  <si>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1 -  все показатели отражаются в части регулируемой деятельности (производство, передача и сбыт тепловой энергии)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</si>
  <si>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</si>
  <si>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</si>
  <si>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</si>
  <si>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Расходы на топливо всего, в том числе:</t>
  </si>
  <si>
    <t>Уголь</t>
  </si>
  <si>
    <t>Расходы на уголь, тыс. руб.</t>
  </si>
  <si>
    <t>Цена топлива (руб./т.)</t>
  </si>
  <si>
    <t>Объем топлива (т.)</t>
  </si>
  <si>
    <t>способ приобретения</t>
  </si>
  <si>
    <t>Газ природный, в том числе</t>
  </si>
  <si>
    <t>Расходы на природный газ,  тыс. руб.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</si>
  <si>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</si>
  <si>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</si>
  <si>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</si>
  <si>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Расходы на природный газ по регулируемой цене, тыс. руб.</t>
  </si>
  <si>
    <t>Цена топлива (руб./тыс.м3)</t>
  </si>
  <si>
    <t>Газ по нерегулируемой цене</t>
  </si>
  <si>
    <t>Расходы на природный газ по нерегулируемой цене, тыс. руб.</t>
  </si>
  <si>
    <t>Цена топлива (руб./тыс.м3), в том числе</t>
  </si>
  <si>
    <t>Газ сжиженный</t>
  </si>
  <si>
    <t>Расходы на сжиженный газ , тыс. руб.</t>
  </si>
  <si>
    <t>Объем топлива  (тыс.м3)</t>
  </si>
  <si>
    <t>Мазут</t>
  </si>
  <si>
    <t>Расходы на мазут, тыс. руб.</t>
  </si>
  <si>
    <t>Цена топлива (руб./т.), в том числе</t>
  </si>
  <si>
    <t>Объем топлива  (т)</t>
  </si>
  <si>
    <t>Нефть</t>
  </si>
  <si>
    <t>Расходы на нефть, тыс. руб.</t>
  </si>
  <si>
    <t>Дизельное топливо</t>
  </si>
  <si>
    <t>Расходы на дизельное топливо, тыс. руб.</t>
  </si>
  <si>
    <t>Дрова</t>
  </si>
  <si>
    <t>Расходы на дрова, тыс. руб.</t>
  </si>
  <si>
    <t>Пилеты</t>
  </si>
  <si>
    <t>Расходы на пилеты, тыс. руб.</t>
  </si>
  <si>
    <t>Опилки</t>
  </si>
  <si>
    <t>Расходы на опилки, тыс. руб.</t>
  </si>
  <si>
    <t>Торф</t>
  </si>
  <si>
    <t>Расходы на торф, тыс. руб.</t>
  </si>
  <si>
    <t>Сланцы</t>
  </si>
  <si>
    <t>Расходы на сланцы, тыс. руб.</t>
  </si>
  <si>
    <t>Печное бытовое топливо</t>
  </si>
  <si>
    <t>Расходы на печное бытовое топливо, тыс. руб.</t>
  </si>
  <si>
    <t>Электроэнергия, в том числе по уровням напряжения</t>
  </si>
  <si>
    <t>Расходы на электроэнергию, тыс. руб.</t>
  </si>
  <si>
    <t>Средний тариф на энергию (руб/кВт.ч)</t>
  </si>
  <si>
    <t>объем энергии (тыс.кВт.ч)</t>
  </si>
  <si>
    <t>Прочие виды топлива*</t>
  </si>
  <si>
    <t>Расходы на топливо, тыс. руб.</t>
  </si>
  <si>
    <t>* заполняется организациями самостоятельно с указанием вида топлива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</si>
  <si>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</si>
  <si>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</si>
  <si>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</si>
  <si>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</si>
  <si>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</si>
  <si>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Наименование инвестиционной программы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</si>
  <si>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</si>
  <si>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</si>
  <si>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</si>
  <si>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</si>
  <si>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r>
      <t>Наименование мероприятия</t>
    </r>
    <r>
      <rPr>
        <vertAlign val="superscript"/>
        <sz val="11"/>
        <color indexed="8"/>
        <rFont val="Calibri"/>
        <family val="2"/>
      </rPr>
      <t>4</t>
    </r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</si>
  <si>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</si>
  <si>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</si>
  <si>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</si>
  <si>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</si>
  <si>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</si>
  <si>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</si>
  <si>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r>
      <t>1</t>
    </r>
    <r>
      <rPr>
        <sz val="10"/>
        <rFont val="Arial Cyr"/>
        <family val="0"/>
      </rPr>
      <t xml:space="preserve"> - сведения, указаные в пунктах а-е 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  </r>
  </si>
  <si>
    <r>
      <t>2</t>
    </r>
    <r>
      <rPr>
        <sz val="10"/>
        <rFont val="Arial Cyr"/>
        <family val="0"/>
      </rPr>
      <t xml:space="preserve"> - сведения, укзанные в пунктах а-д,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регулирования, публикуются на сайте в сети Интеренет не позднее 30 дней со дня принятия соответствующего решения об установлении тарифа (надбавки) на очередной период регулирования</t>
    </r>
  </si>
  <si>
    <r>
      <t>3</t>
    </r>
    <r>
      <rPr>
        <sz val="10"/>
        <rFont val="Arial Cyr"/>
        <family val="0"/>
      </rPr>
      <t xml:space="preserve"> - в официальных печатных изданиях сведния,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  </r>
  </si>
  <si>
    <r>
      <t xml:space="preserve">4 </t>
    </r>
    <r>
      <rPr>
        <sz val="10"/>
        <rFont val="Arial Cyr"/>
        <family val="0"/>
      </rPr>
      <t>- наименование мероприятий и их перечень вводится организацией в соответствии с инвестиционной программой</t>
    </r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</si>
  <si>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</si>
  <si>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</si>
  <si>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</si>
  <si>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</si>
  <si>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регулируемой организацией ежеквартально, не позднее 30 дней со дня окончания периода, за который раскрывается информация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</si>
  <si>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</si>
  <si>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t>Год</t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</si>
  <si>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</si>
  <si>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Челябинская область г. Челябинск пр-т Ленина 76</t>
  </si>
  <si>
    <t>Государственный  комитет "Единый тарифный  орган Челябинской области"</t>
  </si>
  <si>
    <t>сайт  http:/www.tarif74.ru</t>
  </si>
  <si>
    <t>Челябинская  область  г. Челябинск  пр-т  Ленина,  76</t>
  </si>
  <si>
    <t>Государственный  комитет  "Единый  тарифный  орган  Челябинской  области"</t>
  </si>
  <si>
    <t>Челябинская область  г. Челябинск  пр-т  Ленина,  76</t>
  </si>
  <si>
    <t xml:space="preserve">                                    Не принимался</t>
  </si>
  <si>
    <t>Не принимался</t>
  </si>
  <si>
    <t>Наименование  организации</t>
  </si>
  <si>
    <t>Челябинская  область  г.  Челябинск  пр-т  Ленина,  76</t>
  </si>
  <si>
    <t>нет</t>
  </si>
  <si>
    <t>Челябинская  область  г.Челябинск  пр-т  Ленина,  76</t>
  </si>
  <si>
    <t>Одноставочный тариф на передачу  тепловой энергии, руб/Гкал        82,52</t>
  </si>
  <si>
    <t>передача  тепловой энергии</t>
  </si>
  <si>
    <t xml:space="preserve">объем приобретения (тыс.кВт) </t>
  </si>
  <si>
    <t>расходы на электрическую энергию (мощность), потребляемую оборудованием, используемым в технологическом процессе (тыс.руб)</t>
  </si>
  <si>
    <t>инвестициционной программы нет</t>
  </si>
  <si>
    <t>сведения не раскрываются</t>
  </si>
  <si>
    <t>сторонним  потребителям  по приборам учета (тыс. Гкал)</t>
  </si>
  <si>
    <t>объектам собственного потребления  по нормативам потребления  (тыс. Гкал)</t>
  </si>
  <si>
    <t xml:space="preserve">м) Объем тепловой энергии  НС 2, передаваемой потребителям (тыс. Гкал), в том числе: </t>
  </si>
  <si>
    <t>ОАО "Челябэнергосбыт"</t>
  </si>
  <si>
    <t>ГОУ ВПО "ЮУрГУ"</t>
  </si>
  <si>
    <t>Потребление электроэнергии Насосной № 2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</si>
  <si>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</si>
  <si>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</si>
  <si>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</si>
  <si>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</si>
  <si>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</si>
  <si>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</si>
  <si>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</si>
  <si>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</si>
  <si>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</si>
  <si>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</si>
  <si>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</si>
  <si>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</si>
  <si>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за год</t>
  </si>
  <si>
    <t>Код точки учета 61169512001</t>
  </si>
  <si>
    <t>по 29.01</t>
  </si>
  <si>
    <t>по  27.02.</t>
  </si>
  <si>
    <t>по 28.03.</t>
  </si>
  <si>
    <t>по 28.04</t>
  </si>
  <si>
    <t>по 28.05</t>
  </si>
  <si>
    <t>по 28.06</t>
  </si>
  <si>
    <t>Останов</t>
  </si>
  <si>
    <t>по 30.08</t>
  </si>
  <si>
    <t>по 28.09</t>
  </si>
  <si>
    <t>по 28.10</t>
  </si>
  <si>
    <t>по 28.11</t>
  </si>
  <si>
    <t>по 28.12</t>
  </si>
  <si>
    <t>Электропотребление</t>
  </si>
  <si>
    <t>квт</t>
  </si>
  <si>
    <t>Потери э/э</t>
  </si>
  <si>
    <t xml:space="preserve">Тариф на э/энергию  (нерегулир) </t>
  </si>
  <si>
    <t>руб/КВТ.ч</t>
  </si>
  <si>
    <t>Расходы на э/энергию с учетом потерь</t>
  </si>
  <si>
    <t>руб</t>
  </si>
  <si>
    <t>Средний тариф на э/э (руб.)</t>
  </si>
  <si>
    <t>Заместитель гл. энергетика</t>
  </si>
  <si>
    <t>Песков М.А.</t>
  </si>
  <si>
    <t xml:space="preserve">Главный бухгалтер </t>
  </si>
  <si>
    <t>Щербинина О.Н.</t>
  </si>
  <si>
    <t xml:space="preserve">Расходы на оплату труда и отчисления на социальные нужды основного производственного персонала </t>
  </si>
  <si>
    <t>Отчисления на социальные нужды</t>
  </si>
  <si>
    <t>Итого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</si>
  <si>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</si>
  <si>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Поставщик</t>
  </si>
  <si>
    <t>Документ</t>
  </si>
  <si>
    <t>Сумма (руб.)</t>
  </si>
  <si>
    <t>Примечание</t>
  </si>
  <si>
    <t>Главный бухгалтер</t>
  </si>
  <si>
    <t>Форма 7 - продолжение</t>
  </si>
  <si>
    <t>5. Показатели эффективности реализации инвестиционной программы</t>
  </si>
  <si>
    <t>№</t>
  </si>
  <si>
    <t>Наименование показателей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</si>
  <si>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</si>
  <si>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</si>
  <si>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</si>
  <si>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Наименование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</si>
  <si>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</si>
  <si>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</si>
  <si>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(час/день)</t>
  </si>
  <si>
    <t>Уровень потерь (%)</t>
  </si>
  <si>
    <t>Коэффициент потерь (Гкал/км)</t>
  </si>
  <si>
    <t>Износ систем коммунальной инфраструктуры (%), в том числе: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</si>
  <si>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</si>
  <si>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</si>
  <si>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Удельный вес сетей, нуждающихся в замене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</si>
  <si>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</si>
  <si>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</si>
  <si>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Расход топлива на 1 Гкал, т.у.т./Гкал</t>
  </si>
  <si>
    <t>Расход электроэнергии на выработку 1 Гкал, кВт*ч/гкал</t>
  </si>
  <si>
    <t>Расход электроэнергии на передачу 1 Гкал, кВт*ч/гкал</t>
  </si>
  <si>
    <t>Количество аварий (с учетом котельных), ед.</t>
  </si>
  <si>
    <t>Количество аварий на 1 км тепловых сетей, ед.</t>
  </si>
  <si>
    <t>Производительность труда на 1 человека, тыс.руб./чел.</t>
  </si>
  <si>
    <t>Другие показатели, предусмотренные инвестиционной программой</t>
  </si>
  <si>
    <t>Примечания:</t>
  </si>
  <si>
    <t>1. Перечень показателей приведен с учетом приложения № 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 № 48.</t>
  </si>
  <si>
    <t>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комплекса.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программой.</t>
  </si>
  <si>
    <t>2. В официальных печатных изданиях сведения, указанные в пункте 5,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</si>
  <si>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тыс. руб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</si>
  <si>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</si>
  <si>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</si>
  <si>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</si>
  <si>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</si>
  <si>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</si>
  <si>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</si>
  <si>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</si>
  <si>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</si>
  <si>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1. В официальных печатных изданиях сведения, указанные в пункте 6,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</si>
  <si>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Форма 10. Информация о порядке выполнения технологических, технических и других мероприятий, связанных с подключением к системе теплоснабжения</t>
  </si>
  <si>
    <t>Наименование службы, ответственной за прием и обработку заявок на подключение к системе теплоснабжения</t>
  </si>
  <si>
    <t>Телефон</t>
  </si>
  <si>
    <t>Адрес</t>
  </si>
  <si>
    <t>e-mail</t>
  </si>
  <si>
    <t>Сайт</t>
  </si>
  <si>
    <t>1. Форма заявки на подключение к системе теплоснабжения</t>
  </si>
  <si>
    <t>2. Перечень и формы, представляемых одновременно с заявкой на подключение к системе теплоснабжения</t>
  </si>
  <si>
    <t xml:space="preserve"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</si>
  <si>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</si>
  <si>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Форма 9.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публикации)¹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</si>
  <si>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</si>
  <si>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r>
      <t>Форма 7. Информация об инвестиционных программах и отчетах об их реализации</t>
    </r>
    <r>
      <rPr>
        <b/>
        <vertAlign val="superscript"/>
        <sz val="13"/>
        <color indexed="8"/>
        <rFont val="Calibri"/>
        <family val="2"/>
      </rPr>
      <t>1-3</t>
    </r>
  </si>
  <si>
    <t xml:space="preserve">Форма 8.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теплоснабжения¹ </t>
  </si>
  <si>
    <t xml:space="preserve">Форма 5. Информация об  основных показателях финансово-хозяйственной деятельности организации </t>
  </si>
  <si>
    <t xml:space="preserve"> 2. Информация о расходах на топливо</t>
  </si>
  <si>
    <t xml:space="preserve">Форма 1. Информация о тарифе на тепловую энергию и надбавках к  тарифу на тепловую энергию¹¯² </t>
  </si>
  <si>
    <t>Форма 2. Информация о тарифе на услуги по передаче тепловой энергии и надбавке к тарифу на услуги по передаче тепловой энергии¹¯²</t>
  </si>
  <si>
    <t>Форма 3. Информация о тарифах на подключение к системе теплоснабжения¹¯²</t>
  </si>
  <si>
    <t xml:space="preserve">Форма 4. Информация о плановых затратах регулируемой организации  </t>
  </si>
  <si>
    <t>Плановый период</t>
  </si>
  <si>
    <t>Вид деятельности организации (производство, передача и сбыт тепловой энергии)</t>
  </si>
  <si>
    <t>Единица измерения</t>
  </si>
  <si>
    <t>1</t>
  </si>
  <si>
    <t>Затраты на покупную тепловую энергию (мощность)</t>
  </si>
  <si>
    <t>тыс.руб.</t>
  </si>
  <si>
    <t>2</t>
  </si>
  <si>
    <t>Затраты на топливо всего, в том числе:</t>
  </si>
  <si>
    <t>тыс. руб.</t>
  </si>
  <si>
    <t>2.1</t>
  </si>
  <si>
    <t>цена топлива</t>
  </si>
  <si>
    <t>руб./т</t>
  </si>
  <si>
    <t>объем топлива</t>
  </si>
  <si>
    <t>т</t>
  </si>
  <si>
    <t>2.2</t>
  </si>
  <si>
    <t>Газ природный - всего</t>
  </si>
  <si>
    <t>средняя цена топлива с учетом нерегулируемой цены</t>
  </si>
  <si>
    <t>руб./тыс.м3</t>
  </si>
  <si>
    <t>тыс.м3</t>
  </si>
  <si>
    <t>2.2.1</t>
  </si>
  <si>
    <t xml:space="preserve">цена топлива </t>
  </si>
  <si>
    <t xml:space="preserve">объем топлива </t>
  </si>
  <si>
    <t>2.2.2</t>
  </si>
  <si>
    <t>2.3</t>
  </si>
  <si>
    <t>2.4</t>
  </si>
  <si>
    <t>2.5</t>
  </si>
  <si>
    <t>Прочие виды топлива (указать вид)</t>
  </si>
  <si>
    <t>3</t>
  </si>
  <si>
    <t>Затраты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</si>
  <si>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1кВт.ч</t>
  </si>
  <si>
    <t>руб./кВт.ч</t>
  </si>
  <si>
    <t xml:space="preserve">объем приобретения </t>
  </si>
  <si>
    <t>тыс.кВт.ч</t>
  </si>
  <si>
    <t>4</t>
  </si>
  <si>
    <t>Затраты на приобретение холодной воды, используемой в технологическом процессе</t>
  </si>
  <si>
    <t>5</t>
  </si>
  <si>
    <t>Затраты на химреагенты, используемые в технологическом процессе</t>
  </si>
  <si>
    <t>6</t>
  </si>
  <si>
    <t xml:space="preserve">Затраты на оплату труда и отчисления на социальные нужды основного производственного персонала </t>
  </si>
  <si>
    <t>7</t>
  </si>
  <si>
    <t>Затраты на амортизацию основных производственных средств и аренду имущества, используемого в технологическом процессе</t>
  </si>
  <si>
    <t>8</t>
  </si>
  <si>
    <t>Общепроизводственные (цеховые) расходы</t>
  </si>
  <si>
    <t>в том числе:</t>
  </si>
  <si>
    <t>9</t>
  </si>
  <si>
    <t>Общехозяйственные (управленческие расходы)</t>
  </si>
  <si>
    <t>10</t>
  </si>
  <si>
    <t>Расходы на ремонт (капитальный и текущий) основных производственных средств</t>
  </si>
  <si>
    <t>11</t>
  </si>
  <si>
    <t>12</t>
  </si>
  <si>
    <t>Стоимость услуг организаций, оказывающих услуги по передаче тепловой энергии</t>
  </si>
  <si>
    <t>13</t>
  </si>
  <si>
    <t>Итого расходы</t>
  </si>
  <si>
    <t>14</t>
  </si>
  <si>
    <t xml:space="preserve">Валовая прибыль  </t>
  </si>
  <si>
    <t>15</t>
  </si>
  <si>
    <t>Необходимая валовая выручка</t>
  </si>
  <si>
    <t>16</t>
  </si>
  <si>
    <t xml:space="preserve">Установленная тепловая мощность </t>
  </si>
  <si>
    <t>Гкал/ч</t>
  </si>
  <si>
    <t>17</t>
  </si>
  <si>
    <t>Присоединенная нагрузка</t>
  </si>
  <si>
    <t>18</t>
  </si>
  <si>
    <t>Объем вырабатываемой тепловой энергии</t>
  </si>
  <si>
    <t>тыс. Гкал</t>
  </si>
  <si>
    <t>19</t>
  </si>
  <si>
    <t>Объем покупаемой  тепловой энергии</t>
  </si>
  <si>
    <t>20</t>
  </si>
  <si>
    <t>Объем тепловой энергии, отпускаемой потребителям</t>
  </si>
  <si>
    <t>21</t>
  </si>
  <si>
    <t>по приборам учета</t>
  </si>
  <si>
    <t>22</t>
  </si>
  <si>
    <t xml:space="preserve">по нормативам потребления </t>
  </si>
  <si>
    <t>23</t>
  </si>
  <si>
    <t>Технологические потери тепловой энергии при передаче по тепловым сетям (процентов)</t>
  </si>
  <si>
    <t>%</t>
  </si>
  <si>
    <t>24</t>
  </si>
  <si>
    <t xml:space="preserve">Протяженность магистральных сетей и тепловых вводов (в однотрубном исчислении) </t>
  </si>
  <si>
    <t>км</t>
  </si>
  <si>
    <t>25</t>
  </si>
  <si>
    <t>Протяженность разводящих сетей (в однотрубном исчислении)</t>
  </si>
  <si>
    <t>26</t>
  </si>
  <si>
    <t>Количество теплоэлектростанций</t>
  </si>
  <si>
    <t>штук</t>
  </si>
  <si>
    <t>27</t>
  </si>
  <si>
    <t>Количество тепловых станций и котельных</t>
  </si>
  <si>
    <t>28</t>
  </si>
  <si>
    <t>Количество тепловых пунктов</t>
  </si>
  <si>
    <t>29</t>
  </si>
  <si>
    <t xml:space="preserve">Среднесписочная численность основного производственного персонала </t>
  </si>
  <si>
    <t>человек</t>
  </si>
  <si>
    <t>30</t>
  </si>
  <si>
    <t>Удельный расход  условного топлива на единицу тепловой энергии, отпускаемой в тепловую сеть</t>
  </si>
  <si>
    <t>кг у.т./Гкал</t>
  </si>
  <si>
    <t>31</t>
  </si>
  <si>
    <t>Удельный расход электрической энергии на единицу тепловой энергии, отпускаемой в тепловую сеть</t>
  </si>
  <si>
    <t>тыс.кВт.ч/Гкал</t>
  </si>
  <si>
    <t>32</t>
  </si>
  <si>
    <t>Удельный расход холодной воды на единицу тепловой энергии, отпускаемой в тепловую сеть</t>
  </si>
  <si>
    <t>куб. м/Гкал</t>
  </si>
  <si>
    <t xml:space="preserve">Федеральное  государственное  бюджетное  образовательное  учреждение  высшего  профессионального  образования  «Южно-Уральский  государственный  университет»  
(национальный  исследовательский  университет)
</t>
  </si>
  <si>
    <t>Федеральное государственное  бюджетное  образовательное учреждение  высшего  профессинального  образования  "Южно-Уральский  государственный  университет"  ( национальный  исследовательский  университет)</t>
  </si>
  <si>
    <t>Форма 6.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______2011________год</t>
  </si>
  <si>
    <t>6. Использование инвестиционных средств за _____2011__________год</t>
  </si>
  <si>
    <t>В течение ________2011________года</t>
  </si>
  <si>
    <t>Утверждено на ___2011______год</t>
  </si>
  <si>
    <t xml:space="preserve">Федеральное  государственное  бюджетное  образовательное  учреждение  высшего  профессионального  образования  «Южно-Уральский  государственный  университет»  (национальный  исследовательский  университет)  </t>
  </si>
  <si>
    <t>за 2011 год</t>
  </si>
  <si>
    <t>Инвестиционная программа на 2011 год отсутствует.</t>
  </si>
  <si>
    <t>на 2012 год</t>
  </si>
  <si>
    <t>на 2012год</t>
  </si>
  <si>
    <t>Постановление  государственного комитета "ЕТО Чеялябинской области" № 42/27 от  30  ноября  2011 года  Постановление  государственного комитета "ЕТО Чеялябинской области" № 6/65 от  15  марта  2012 года</t>
  </si>
  <si>
    <t>с 01.10.12 по 30.06.12 - 82,52 руб/Гкал с 01.07.12 по 31.08.12 - 87,47 руб/Гкал, с 01.09.12 по 31.12.12 - 87,74 руб/Гкал</t>
  </si>
  <si>
    <t xml:space="preserve">Постановление государственного  комитета "Единый тарифный орган  Челябинской  области"  №42/27 от  30 ноября 2011 г.  Постановление государственного  комитета "Единый тарифный орган  Челябинской  области"  №6/65  от  15 марта 2012 г.  </t>
  </si>
  <si>
    <t>2011 год</t>
  </si>
  <si>
    <t>передача тепловой энергии</t>
  </si>
  <si>
    <r>
      <t xml:space="preserve">ДОПОЛНИТЕЛЬНОЕ СОГЛАШЕНИЕ № </t>
    </r>
    <r>
      <rPr>
        <i/>
        <sz val="11"/>
        <rFont val="Arial"/>
        <family val="2"/>
      </rPr>
      <t>1</t>
    </r>
  </si>
  <si>
    <r>
      <t xml:space="preserve"> </t>
    </r>
    <r>
      <rPr>
        <sz val="11.5"/>
        <rFont val="Times New Roman"/>
        <family val="1"/>
      </rPr>
      <t xml:space="preserve">к Договору N 1339 от 01 января 2010г. </t>
    </r>
  </si>
  <si>
    <t xml:space="preserve">«31» декабря 2010 г. </t>
  </si>
  <si>
    <t xml:space="preserve">Открытое акционерное общество «Уральская теплосетевая компания», именуемое в дальнейшем ОАО «УТСК», в лице вице-президента, коммерческого директора Шаля Сергея Вернеровича, действующего на основании доверенности от 13.05.2010г. NQ 253, с одной стороны, и Государственное образовательное учреждение высшего профессионального образования «Южно-Уральский государственный Университет», именуемое в дальнейшем «Сетевая организация», в лице проректора по административно-хозяйственной работе и строительству Трофимычева Вадима Александровича, действующего на основании доверенности от 30.12.2010г. NQ 1080, с другой стороны, заключили настоящее Дополнительное соглашение NQ 1 от «31» декабря 2010г. (далее по тексту - Дополнительное соглашение) к Договору NQ 1339 от 01.01.201 Ог. (далее по тексту - Договор) о нижеследующем: </t>
  </si>
  <si>
    <r>
      <t>1.</t>
    </r>
    <r>
      <rPr>
        <sz val="7"/>
        <rFont val="Times New Roman"/>
        <family val="1"/>
      </rPr>
      <t xml:space="preserve">      </t>
    </r>
    <r>
      <rPr>
        <sz val="11.5"/>
        <rFont val="Times New Roman"/>
        <family val="1"/>
      </rPr>
      <t xml:space="preserve">Пункт 3.2 Договора изменить и изложить в следующей редакции: «Годовая стоимость услуг «Сетевой организации» по настоящему Договору определяется объемом тепловой энергии, передаваемой через ее сети Абонентам, включенным в тарифы 'ОАО «УТСК», (8 250 Гкал в год), по тарифу на услуги по передаче тепловой энергии, утвержденному для «Сетевой организации» ГК «ЕТО» на 201 1 год (82,52 руб./Гкал) и не может превышать 803 332,20 руб. (восемьсот три тысячи триста тридцать два рубля 20 копеек) с НДС, в том числе НДС 122542,20 руб. (сто двадцать две тысячи пятьсот сорок два рубля 20 копеек)&gt;&gt;. </t>
    </r>
  </si>
  <si>
    <t>Период</t>
  </si>
  <si>
    <t>Кол-во. Гкал</t>
  </si>
  <si>
    <t>Тариф. руб. без</t>
  </si>
  <si>
    <t>Сумма. руб. без НДС</t>
  </si>
  <si>
    <t>Сумма. руб. с H~</t>
  </si>
  <si>
    <t>предъявления</t>
  </si>
  <si>
    <t>НДС</t>
  </si>
  <si>
    <t xml:space="preserve">Январь </t>
  </si>
  <si>
    <t xml:space="preserve">Февраль </t>
  </si>
  <si>
    <t xml:space="preserve">. </t>
  </si>
  <si>
    <t xml:space="preserve">153000.00 </t>
  </si>
  <si>
    <t xml:space="preserve">Март </t>
  </si>
  <si>
    <t xml:space="preserve">]28000,00 </t>
  </si>
  <si>
    <t xml:space="preserve">Апрель </t>
  </si>
  <si>
    <t xml:space="preserve">Май </t>
  </si>
  <si>
    <t xml:space="preserve">140()().ОУ_ </t>
  </si>
  <si>
    <t xml:space="preserve">Июнь </t>
  </si>
  <si>
    <t xml:space="preserve">О'оО </t>
  </si>
  <si>
    <t xml:space="preserve">Июль </t>
  </si>
  <si>
    <t xml:space="preserve">0.0000 </t>
  </si>
  <si>
    <t xml:space="preserve">0.00 </t>
  </si>
  <si>
    <t xml:space="preserve">Август </t>
  </si>
  <si>
    <t xml:space="preserve">Сентябрь </t>
  </si>
  <si>
    <t xml:space="preserve">Октябрь </t>
  </si>
  <si>
    <t xml:space="preserve">544.2954 </t>
  </si>
  <si>
    <t xml:space="preserve">Ноябрь </t>
  </si>
  <si>
    <t xml:space="preserve">83050.85 </t>
  </si>
  <si>
    <t xml:space="preserve">98000.00 </t>
  </si>
  <si>
    <t xml:space="preserve">Декабрь </t>
  </si>
  <si>
    <t xml:space="preserve">1492.52]6 </t>
  </si>
  <si>
    <r>
      <t xml:space="preserve">Итого за </t>
    </r>
    <r>
      <rPr>
        <sz val="9"/>
        <rFont val="Times New Roman"/>
        <family val="1"/>
      </rPr>
      <t xml:space="preserve">2011 </t>
    </r>
    <r>
      <rPr>
        <sz val="8.5"/>
        <rFont val="Times New Roman"/>
        <family val="1"/>
      </rPr>
      <t xml:space="preserve">год: </t>
    </r>
  </si>
  <si>
    <t xml:space="preserve">82.52 </t>
  </si>
  <si>
    <r>
      <t>4.</t>
    </r>
    <r>
      <rPr>
        <sz val="7"/>
        <rFont val="Times New Roman"/>
        <family val="1"/>
      </rPr>
      <t xml:space="preserve">      </t>
    </r>
    <r>
      <rPr>
        <sz val="11.5"/>
        <rFont val="Times New Roman"/>
        <family val="1"/>
      </rPr>
      <t xml:space="preserve">Настоящее Дополнительное соглашение является неотъемлемой частью Договора, вступает в силу с момента подписания и действует до окончания срока действия Договора. </t>
    </r>
  </si>
  <si>
    <r>
      <t xml:space="preserve">2. Пункт 3.3 Договора изменить и изложить в следующей редакции: </t>
    </r>
    <r>
      <rPr>
        <i/>
        <sz val="11"/>
        <rFont val="Arial"/>
        <family val="2"/>
      </rPr>
      <t xml:space="preserve">ОЛО </t>
    </r>
    <r>
      <rPr>
        <sz val="11.5"/>
        <rFont val="Times New Roman"/>
        <family val="1"/>
      </rPr>
      <t xml:space="preserve">«УТСК» про изводит оплату услуг «Сетевой организации» по передаче тепловой энергии за каждый раqчетный период в следующем порядке: </t>
    </r>
  </si>
  <si>
    <t xml:space="preserve">3.   Продлить срок действия Договора до 31 декабря 2011 года. </t>
  </si>
  <si>
    <r>
      <t>5.</t>
    </r>
    <r>
      <rPr>
        <sz val="7"/>
        <rFont val="Times New Roman"/>
        <family val="1"/>
      </rPr>
      <t xml:space="preserve">      </t>
    </r>
    <r>
      <rPr>
        <sz val="11.5"/>
        <rFont val="Times New Roman"/>
        <family val="1"/>
      </rPr>
      <t xml:space="preserve">Остальные условия вышеуказанного Договора, не затронутые настоящим Дополнительным соглашением, остаются неизменными, и стороны подтверждают по ним свои обязательства. </t>
    </r>
  </si>
  <si>
    <r>
      <t>6.</t>
    </r>
    <r>
      <rPr>
        <sz val="7"/>
        <rFont val="Times New Roman"/>
        <family val="1"/>
      </rPr>
      <t xml:space="preserve">      </t>
    </r>
    <r>
      <rPr>
        <sz val="11.5"/>
        <rFont val="Times New Roman"/>
        <family val="1"/>
      </rPr>
      <t xml:space="preserve">Настоящее Дополнительное соглашение к Договору составлено в 2-х экземплярах, имеющих одинаковую юридическую силу, один экземпляр находится в ОЛО «УТСК», второй - в «Сетевой организации». </t>
    </r>
  </si>
  <si>
    <t xml:space="preserve">7. Подписи Сторон: </t>
  </si>
  <si>
    <t xml:space="preserve">Открытое акционерное общество «Уральская теплосетевая компания» </t>
  </si>
  <si>
    <t xml:space="preserve">Вице-президент, </t>
  </si>
  <si>
    <t xml:space="preserve">Государственное образовательное учреждение высшего профессионального образования «Южно-Уральский государственный Университет» </t>
  </si>
  <si>
    <t xml:space="preserve">В.А.Трофимычев </t>
  </si>
  <si>
    <t xml:space="preserve">Проректор по административно­хозяйственной работе и строительству </t>
  </si>
  <si>
    <t>Управление энергетики,  Отдел главного  механика</t>
  </si>
  <si>
    <t>267-90-42</t>
  </si>
  <si>
    <t>sliva.86@mail.ru</t>
  </si>
  <si>
    <t>№ п/п</t>
  </si>
  <si>
    <t>Ф.И.О.</t>
  </si>
  <si>
    <t>Место работы, должность</t>
  </si>
  <si>
    <t>Заработная плата з 2011 год</t>
  </si>
  <si>
    <t>Бюджет</t>
  </si>
  <si>
    <t>Внебюджет</t>
  </si>
  <si>
    <t>Аренда</t>
  </si>
  <si>
    <t>Итого:</t>
  </si>
  <si>
    <t>Стенягин Виктор Михайлович</t>
  </si>
  <si>
    <t>Отдел главного механика, слесарь</t>
  </si>
  <si>
    <t>Итого расходы на оплату труда</t>
  </si>
  <si>
    <t>ООО "Импульс-Урал"</t>
  </si>
  <si>
    <t>107868.59</t>
  </si>
  <si>
    <t>Государственный контракт № 11/0336</t>
  </si>
  <si>
    <t>Государственный контракт № 11/00109</t>
  </si>
  <si>
    <t>Сервисное обслуживание теплового пункта</t>
  </si>
  <si>
    <t>Период предъявления</t>
  </si>
  <si>
    <t>Кол-во,Гкал</t>
  </si>
  <si>
    <t>Тариф,руб. без НДС</t>
  </si>
  <si>
    <t>Сумма,руб.без НДС</t>
  </si>
  <si>
    <t>Сумма,руб.с НДС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</si>
  <si>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</si>
  <si>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</si>
  <si>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</si>
  <si>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</si>
  <si>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</si>
  <si>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</si>
  <si>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</si>
  <si>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</si>
  <si>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</si>
  <si>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</si>
  <si>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</si>
  <si>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</si>
  <si>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з а2011 год: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</si>
</sst>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  <numFmt numFmtId="171" formatCode="0.000"/>
    <numFmt numFmtId="172" formatCode="0.00_ ;\-0.00\ "/>
    <numFmt numFmtId="173" formatCode="0.00;[Red]0.00"/>
  </numFmts>
  <fonts count="57">
    <font>
      <sz val="10"/>
      <name val="Arial Cyr"/>
      <family val="0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3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b/>
      <vertAlign val="superscript"/>
      <sz val="13"/>
      <color indexed="8"/>
      <name val="Calibri"/>
      <family val="2"/>
    </font>
    <font>
      <b/>
      <sz val="12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1.5"/>
      <name val="Times New Roman"/>
      <family val="1"/>
    </font>
    <font>
      <i/>
      <sz val="11"/>
      <name val="Arial"/>
      <family val="2"/>
    </font>
    <font>
      <sz val="7"/>
      <name val="Times New Roman"/>
      <family val="1"/>
    </font>
    <font>
      <sz val="8.5"/>
      <name val="Times New Roman"/>
      <family val="1"/>
    </font>
    <font>
      <sz val="9"/>
      <name val="Times New Roman"/>
      <family val="1"/>
    </font>
    <font>
      <sz val="16"/>
      <name val="Arial"/>
      <family val="2"/>
    </font>
    <font>
      <sz val="7.5"/>
      <name val="Arial"/>
      <family val="2"/>
    </font>
    <font>
      <b/>
      <sz val="11.5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thin"/>
    </border>
    <border>
      <left style="thick"/>
      <right/>
      <top style="thick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n"/>
      <right style="thin"/>
      <top style="thin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ck"/>
      <top style="thin"/>
      <bottom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n"/>
      <bottom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7" borderId="1" applyNumberFormat="0" applyAlignment="0" applyProtection="0"/>
    <xf numFmtId="0" fontId="42" fillId="20" borderId="2" applyNumberFormat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48" fillId="21" borderId="7" applyNumberFormat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4" borderId="0" applyNumberFormat="0" applyBorder="0" applyAlignment="0" applyProtection="0"/>
  </cellStyleXfs>
  <cellXfs count="426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top"/>
    </xf>
    <xf numFmtId="0" fontId="0" fillId="0" borderId="12" xfId="0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0" fontId="0" fillId="0" borderId="14" xfId="0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 vertical="center" wrapText="1"/>
    </xf>
    <xf numFmtId="0" fontId="4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20" xfId="0" applyFill="1" applyBorder="1" applyAlignment="1">
      <alignment horizontal="left" vertical="top" wrapText="1" indent="2"/>
    </xf>
    <xf numFmtId="0" fontId="0" fillId="0" borderId="20" xfId="0" applyFill="1" applyBorder="1" applyAlignment="1">
      <alignment horizontal="left" vertical="top" wrapText="1" indent="6"/>
    </xf>
    <xf numFmtId="0" fontId="0" fillId="0" borderId="20" xfId="0" applyFill="1" applyBorder="1" applyAlignment="1">
      <alignment horizontal="left" vertical="top" wrapText="1" indent="7"/>
    </xf>
    <xf numFmtId="0" fontId="0" fillId="0" borderId="21" xfId="0" applyFill="1" applyBorder="1" applyAlignment="1">
      <alignment horizontal="left" vertical="top" wrapText="1" indent="2"/>
    </xf>
    <xf numFmtId="0" fontId="0" fillId="0" borderId="22" xfId="0" applyFill="1" applyBorder="1" applyAlignment="1">
      <alignment vertical="top" wrapText="1"/>
    </xf>
    <xf numFmtId="49" fontId="9" fillId="0" borderId="17" xfId="55" applyNumberFormat="1" applyFont="1" applyFill="1" applyBorder="1" applyAlignment="1" applyProtection="1">
      <alignment vertical="center" wrapText="1"/>
      <protection/>
    </xf>
    <xf numFmtId="0" fontId="5" fillId="0" borderId="20" xfId="0" applyFont="1" applyFill="1" applyBorder="1" applyAlignment="1">
      <alignment horizontal="left" vertical="top" wrapText="1" indent="6"/>
    </xf>
    <xf numFmtId="49" fontId="9" fillId="0" borderId="17" xfId="55" applyNumberFormat="1" applyFont="1" applyFill="1" applyBorder="1" applyAlignment="1" applyProtection="1">
      <alignment horizontal="left" vertical="center" wrapText="1" indent="1"/>
      <protection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23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4" fontId="5" fillId="0" borderId="29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4" fontId="9" fillId="0" borderId="29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0" fillId="0" borderId="17" xfId="0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14" fillId="0" borderId="17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3" fillId="0" borderId="17" xfId="0" applyFont="1" applyBorder="1" applyAlignment="1">
      <alignment horizontal="center" wrapText="1"/>
    </xf>
    <xf numFmtId="0" fontId="13" fillId="0" borderId="17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4" borderId="32" xfId="0" applyFill="1" applyBorder="1" applyAlignment="1">
      <alignment wrapText="1"/>
    </xf>
    <xf numFmtId="0" fontId="13" fillId="4" borderId="0" xfId="0" applyFont="1" applyFill="1" applyBorder="1" applyAlignment="1">
      <alignment horizontal="center"/>
    </xf>
    <xf numFmtId="0" fontId="0" fillId="4" borderId="32" xfId="0" applyFill="1" applyBorder="1" applyAlignment="1">
      <alignment/>
    </xf>
    <xf numFmtId="0" fontId="0" fillId="4" borderId="0" xfId="0" applyFill="1" applyBorder="1" applyAlignment="1">
      <alignment/>
    </xf>
    <xf numFmtId="0" fontId="14" fillId="4" borderId="32" xfId="0" applyFont="1" applyFill="1" applyBorder="1" applyAlignment="1">
      <alignment/>
    </xf>
    <xf numFmtId="0" fontId="0" fillId="0" borderId="32" xfId="0" applyFill="1" applyBorder="1" applyAlignment="1">
      <alignment wrapText="1"/>
    </xf>
    <xf numFmtId="0" fontId="13" fillId="0" borderId="0" xfId="0" applyFont="1" applyFill="1" applyBorder="1" applyAlignment="1">
      <alignment horizontal="center"/>
    </xf>
    <xf numFmtId="0" fontId="0" fillId="0" borderId="32" xfId="0" applyFill="1" applyBorder="1" applyAlignment="1">
      <alignment/>
    </xf>
    <xf numFmtId="0" fontId="0" fillId="0" borderId="0" xfId="0" applyFill="1" applyBorder="1" applyAlignment="1">
      <alignment/>
    </xf>
    <xf numFmtId="0" fontId="14" fillId="0" borderId="32" xfId="0" applyFont="1" applyFill="1" applyBorder="1" applyAlignment="1">
      <alignment/>
    </xf>
    <xf numFmtId="0" fontId="0" fillId="0" borderId="24" xfId="0" applyBorder="1" applyAlignment="1">
      <alignment wrapText="1"/>
    </xf>
    <xf numFmtId="0" fontId="13" fillId="0" borderId="33" xfId="0" applyFont="1" applyBorder="1" applyAlignment="1">
      <alignment/>
    </xf>
    <xf numFmtId="0" fontId="0" fillId="0" borderId="24" xfId="0" applyBorder="1" applyAlignment="1">
      <alignment/>
    </xf>
    <xf numFmtId="0" fontId="0" fillId="0" borderId="33" xfId="0" applyBorder="1" applyAlignment="1">
      <alignment/>
    </xf>
    <xf numFmtId="0" fontId="14" fillId="0" borderId="24" xfId="0" applyFont="1" applyBorder="1" applyAlignment="1">
      <alignment/>
    </xf>
    <xf numFmtId="0" fontId="18" fillId="0" borderId="32" xfId="0" applyFont="1" applyBorder="1" applyAlignment="1">
      <alignment wrapText="1"/>
    </xf>
    <xf numFmtId="0" fontId="18" fillId="0" borderId="0" xfId="0" applyFont="1" applyAlignment="1">
      <alignment/>
    </xf>
    <xf numFmtId="0" fontId="0" fillId="0" borderId="28" xfId="0" applyFont="1" applyBorder="1" applyAlignment="1">
      <alignment wrapText="1"/>
    </xf>
    <xf numFmtId="0" fontId="13" fillId="0" borderId="34" xfId="0" applyFont="1" applyBorder="1" applyAlignment="1">
      <alignment horizontal="center"/>
    </xf>
    <xf numFmtId="0" fontId="0" fillId="4" borderId="17" xfId="0" applyFont="1" applyFill="1" applyBorder="1" applyAlignment="1">
      <alignment wrapText="1"/>
    </xf>
    <xf numFmtId="4" fontId="13" fillId="4" borderId="31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165" fontId="14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0" xfId="0" applyNumberFormat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17" xfId="0" applyFont="1" applyFill="1" applyBorder="1" applyAlignment="1">
      <alignment horizontal="left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2" fillId="0" borderId="28" xfId="53" applyFont="1" applyFill="1" applyBorder="1" applyAlignment="1" applyProtection="1">
      <alignment horizontal="left" vertical="center" wrapText="1"/>
      <protection/>
    </xf>
    <xf numFmtId="0" fontId="22" fillId="0" borderId="17" xfId="53" applyFont="1" applyFill="1" applyBorder="1" applyAlignment="1" applyProtection="1">
      <alignment horizontal="left" vertical="center" wrapText="1"/>
      <protection/>
    </xf>
    <xf numFmtId="2" fontId="22" fillId="0" borderId="17" xfId="53" applyNumberFormat="1" applyFont="1" applyFill="1" applyBorder="1" applyAlignment="1" applyProtection="1">
      <alignment horizontal="center"/>
      <protection/>
    </xf>
    <xf numFmtId="3" fontId="22" fillId="0" borderId="17" xfId="53" applyNumberFormat="1" applyFont="1" applyFill="1" applyBorder="1" applyAlignment="1" applyProtection="1">
      <alignment horizontal="center" wrapText="1"/>
      <protection locked="0"/>
    </xf>
    <xf numFmtId="4" fontId="22" fillId="0" borderId="17" xfId="53" applyNumberFormat="1" applyFont="1" applyFill="1" applyBorder="1" applyAlignment="1" applyProtection="1">
      <alignment horizontal="center" wrapText="1"/>
      <protection/>
    </xf>
    <xf numFmtId="0" fontId="20" fillId="0" borderId="17" xfId="0" applyFont="1" applyFill="1" applyBorder="1" applyAlignment="1">
      <alignment horizontal="center"/>
    </xf>
    <xf numFmtId="0" fontId="22" fillId="0" borderId="28" xfId="53" applyFont="1" applyFill="1" applyBorder="1" applyAlignment="1" applyProtection="1">
      <alignment vertical="center" wrapText="1"/>
      <protection/>
    </xf>
    <xf numFmtId="3" fontId="22" fillId="0" borderId="28" xfId="53" applyNumberFormat="1" applyFont="1" applyFill="1" applyBorder="1" applyAlignment="1" applyProtection="1">
      <alignment horizontal="center" wrapText="1"/>
      <protection locked="0"/>
    </xf>
    <xf numFmtId="0" fontId="20" fillId="0" borderId="28" xfId="0" applyFont="1" applyFill="1" applyBorder="1" applyAlignment="1">
      <alignment horizontal="center"/>
    </xf>
    <xf numFmtId="0" fontId="22" fillId="0" borderId="17" xfId="53" applyFont="1" applyFill="1" applyBorder="1" applyAlignment="1" applyProtection="1">
      <alignment vertical="center" wrapText="1"/>
      <protection/>
    </xf>
    <xf numFmtId="3" fontId="22" fillId="0" borderId="17" xfId="53" applyNumberFormat="1" applyFont="1" applyFill="1" applyBorder="1" applyAlignment="1" applyProtection="1">
      <alignment horizontal="center" vertical="center" wrapText="1"/>
      <protection locked="0"/>
    </xf>
    <xf numFmtId="2" fontId="22" fillId="0" borderId="17" xfId="53" applyNumberFormat="1" applyFont="1" applyFill="1" applyBorder="1" applyAlignment="1" applyProtection="1">
      <alignment horizontal="center" wrapText="1"/>
      <protection/>
    </xf>
    <xf numFmtId="0" fontId="22" fillId="0" borderId="17" xfId="54" applyFont="1" applyFill="1" applyBorder="1" applyAlignment="1" applyProtection="1">
      <alignment horizontal="left" vertical="center" wrapText="1"/>
      <protection/>
    </xf>
    <xf numFmtId="10" fontId="22" fillId="0" borderId="17" xfId="53" applyNumberFormat="1" applyFont="1" applyFill="1" applyBorder="1" applyAlignment="1" applyProtection="1">
      <alignment horizontal="center" wrapText="1"/>
      <protection/>
    </xf>
    <xf numFmtId="4" fontId="22" fillId="0" borderId="17" xfId="53" applyNumberFormat="1" applyFont="1" applyFill="1" applyBorder="1" applyAlignment="1" applyProtection="1">
      <alignment horizontal="center" wrapText="1"/>
      <protection locked="0"/>
    </xf>
    <xf numFmtId="0" fontId="23" fillId="0" borderId="0" xfId="53" applyFont="1" applyFill="1" applyBorder="1" applyAlignment="1" applyProtection="1">
      <alignment horizontal="left" wrapText="1"/>
      <protection/>
    </xf>
    <xf numFmtId="3" fontId="22" fillId="0" borderId="0" xfId="53" applyNumberFormat="1" applyFont="1" applyFill="1" applyBorder="1" applyAlignment="1" applyProtection="1">
      <alignment horizontal="center" wrapText="1"/>
      <protection locked="0"/>
    </xf>
    <xf numFmtId="4" fontId="22" fillId="0" borderId="0" xfId="53" applyNumberFormat="1" applyFont="1" applyFill="1" applyBorder="1" applyAlignment="1" applyProtection="1">
      <alignment horizontal="center" wrapText="1"/>
      <protection locked="0"/>
    </xf>
    <xf numFmtId="0" fontId="20" fillId="0" borderId="0" xfId="0" applyFont="1" applyFill="1" applyBorder="1" applyAlignment="1">
      <alignment horizontal="center"/>
    </xf>
    <xf numFmtId="0" fontId="22" fillId="0" borderId="0" xfId="53" applyFont="1" applyFill="1" applyBorder="1" applyAlignment="1" applyProtection="1">
      <alignment horizontal="left" wrapText="1"/>
      <protection/>
    </xf>
    <xf numFmtId="0" fontId="21" fillId="0" borderId="0" xfId="0" applyFont="1" applyFill="1" applyAlignment="1">
      <alignment horizontal="right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/>
    </xf>
    <xf numFmtId="0" fontId="20" fillId="0" borderId="17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/>
    </xf>
    <xf numFmtId="0" fontId="20" fillId="0" borderId="17" xfId="0" applyFont="1" applyFill="1" applyBorder="1" applyAlignment="1">
      <alignment vertical="top" wrapText="1"/>
    </xf>
    <xf numFmtId="0" fontId="20" fillId="0" borderId="17" xfId="0" applyFont="1" applyFill="1" applyBorder="1" applyAlignment="1">
      <alignment vertical="center"/>
    </xf>
    <xf numFmtId="0" fontId="20" fillId="0" borderId="17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wrapText="1"/>
    </xf>
    <xf numFmtId="49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20" fillId="0" borderId="17" xfId="0" applyNumberFormat="1" applyFont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vertical="center"/>
    </xf>
    <xf numFmtId="49" fontId="22" fillId="0" borderId="17" xfId="0" applyNumberFormat="1" applyFont="1" applyBorder="1" applyAlignment="1">
      <alignment horizontal="center"/>
    </xf>
    <xf numFmtId="49" fontId="22" fillId="0" borderId="17" xfId="55" applyNumberFormat="1" applyFont="1" applyFill="1" applyBorder="1" applyAlignment="1" applyProtection="1">
      <alignment vertical="center" wrapText="1"/>
      <protection/>
    </xf>
    <xf numFmtId="49" fontId="22" fillId="0" borderId="17" xfId="0" applyNumberFormat="1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/>
    </xf>
    <xf numFmtId="0" fontId="22" fillId="0" borderId="17" xfId="0" applyFont="1" applyFill="1" applyBorder="1" applyAlignment="1">
      <alignment horizontal="left" vertical="top" wrapText="1" indent="2"/>
    </xf>
    <xf numFmtId="0" fontId="22" fillId="0" borderId="17" xfId="0" applyFont="1" applyFill="1" applyBorder="1" applyAlignment="1">
      <alignment horizontal="center" vertical="center" wrapText="1"/>
    </xf>
    <xf numFmtId="49" fontId="22" fillId="0" borderId="17" xfId="55" applyNumberFormat="1" applyFont="1" applyFill="1" applyBorder="1" applyAlignment="1" applyProtection="1">
      <alignment horizontal="left" vertical="center" wrapText="1" indent="1"/>
      <protection/>
    </xf>
    <xf numFmtId="0" fontId="22" fillId="0" borderId="17" xfId="0" applyFont="1" applyFill="1" applyBorder="1" applyAlignment="1">
      <alignment horizontal="left" vertical="top" wrapText="1" indent="4"/>
    </xf>
    <xf numFmtId="49" fontId="20" fillId="0" borderId="17" xfId="0" applyNumberFormat="1" applyFont="1" applyBorder="1" applyAlignment="1">
      <alignment horizontal="center"/>
    </xf>
    <xf numFmtId="0" fontId="20" fillId="0" borderId="17" xfId="0" applyFont="1" applyFill="1" applyBorder="1" applyAlignment="1">
      <alignment horizontal="left" vertical="center" wrapText="1" indent="2"/>
    </xf>
    <xf numFmtId="0" fontId="4" fillId="0" borderId="1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9" fillId="0" borderId="36" xfId="0" applyFont="1" applyBorder="1" applyAlignment="1">
      <alignment horizontal="center" wrapText="1"/>
    </xf>
    <xf numFmtId="0" fontId="29" fillId="0" borderId="37" xfId="0" applyFont="1" applyBorder="1" applyAlignment="1">
      <alignment horizontal="center" wrapText="1"/>
    </xf>
    <xf numFmtId="0" fontId="29" fillId="0" borderId="38" xfId="0" applyFont="1" applyBorder="1" applyAlignment="1">
      <alignment horizontal="center" wrapText="1"/>
    </xf>
    <xf numFmtId="0" fontId="29" fillId="0" borderId="39" xfId="0" applyFont="1" applyBorder="1" applyAlignment="1">
      <alignment horizontal="center" wrapText="1"/>
    </xf>
    <xf numFmtId="0" fontId="29" fillId="0" borderId="38" xfId="0" applyFont="1" applyBorder="1" applyAlignment="1">
      <alignment horizontal="left" wrapText="1" indent="2"/>
    </xf>
    <xf numFmtId="0" fontId="30" fillId="0" borderId="39" xfId="0" applyFont="1" applyBorder="1" applyAlignment="1">
      <alignment horizontal="right" wrapText="1"/>
    </xf>
    <xf numFmtId="0" fontId="31" fillId="0" borderId="39" xfId="0" applyFont="1" applyBorder="1" applyAlignment="1">
      <alignment wrapText="1"/>
    </xf>
    <xf numFmtId="4" fontId="30" fillId="0" borderId="39" xfId="0" applyNumberFormat="1" applyFont="1" applyBorder="1" applyAlignment="1">
      <alignment horizontal="right" wrapText="1"/>
    </xf>
    <xf numFmtId="0" fontId="32" fillId="0" borderId="39" xfId="0" applyFont="1" applyBorder="1" applyAlignment="1">
      <alignment horizontal="right" wrapText="1"/>
    </xf>
    <xf numFmtId="0" fontId="26" fillId="0" borderId="0" xfId="0" applyFont="1" applyAlignment="1">
      <alignment horizontal="left" indent="1"/>
    </xf>
    <xf numFmtId="0" fontId="33" fillId="0" borderId="0" xfId="0" applyFont="1" applyAlignment="1">
      <alignment/>
    </xf>
    <xf numFmtId="0" fontId="33" fillId="0" borderId="0" xfId="0" applyFont="1" applyAlignment="1">
      <alignment horizontal="left" indent="13"/>
    </xf>
    <xf numFmtId="0" fontId="33" fillId="0" borderId="0" xfId="0" applyFont="1" applyAlignment="1">
      <alignment wrapText="1"/>
    </xf>
    <xf numFmtId="2" fontId="19" fillId="0" borderId="32" xfId="0" applyNumberFormat="1" applyFont="1" applyBorder="1" applyAlignment="1">
      <alignment/>
    </xf>
    <xf numFmtId="2" fontId="0" fillId="0" borderId="28" xfId="0" applyNumberFormat="1" applyBorder="1" applyAlignment="1">
      <alignment/>
    </xf>
    <xf numFmtId="2" fontId="0" fillId="0" borderId="34" xfId="0" applyNumberFormat="1" applyBorder="1" applyAlignment="1">
      <alignment/>
    </xf>
    <xf numFmtId="2" fontId="14" fillId="0" borderId="28" xfId="0" applyNumberFormat="1" applyFont="1" applyBorder="1" applyAlignment="1">
      <alignment/>
    </xf>
    <xf numFmtId="2" fontId="0" fillId="4" borderId="17" xfId="0" applyNumberFormat="1" applyFill="1" applyBorder="1" applyAlignment="1">
      <alignment/>
    </xf>
    <xf numFmtId="2" fontId="0" fillId="4" borderId="31" xfId="0" applyNumberFormat="1" applyFill="1" applyBorder="1" applyAlignment="1">
      <alignment/>
    </xf>
    <xf numFmtId="2" fontId="14" fillId="4" borderId="17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4" fillId="0" borderId="17" xfId="42" applyFill="1" applyBorder="1" applyAlignment="1" applyProtection="1">
      <alignment horizontal="center" vertical="center"/>
      <protection/>
    </xf>
    <xf numFmtId="172" fontId="0" fillId="0" borderId="32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2" fontId="0" fillId="0" borderId="29" xfId="0" applyNumberFormat="1" applyFont="1" applyFill="1" applyBorder="1" applyAlignment="1">
      <alignment horizontal="center" vertical="center" wrapText="1"/>
    </xf>
    <xf numFmtId="173" fontId="0" fillId="0" borderId="29" xfId="0" applyNumberFormat="1" applyFont="1" applyFill="1" applyBorder="1" applyAlignment="1">
      <alignment horizontal="center" vertical="center" wrapText="1"/>
    </xf>
    <xf numFmtId="2" fontId="14" fillId="0" borderId="29" xfId="0" applyNumberFormat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/>
    </xf>
    <xf numFmtId="0" fontId="36" fillId="0" borderId="34" xfId="0" applyFont="1" applyBorder="1" applyAlignment="1">
      <alignment horizontal="center"/>
    </xf>
    <xf numFmtId="0" fontId="34" fillId="0" borderId="34" xfId="0" applyFont="1" applyBorder="1" applyAlignment="1">
      <alignment/>
    </xf>
    <xf numFmtId="0" fontId="37" fillId="0" borderId="17" xfId="0" applyFont="1" applyBorder="1" applyAlignment="1">
      <alignment horizontal="center" vertical="center" wrapText="1"/>
    </xf>
    <xf numFmtId="0" fontId="36" fillId="24" borderId="17" xfId="0" applyFont="1" applyFill="1" applyBorder="1" applyAlignment="1">
      <alignment horizontal="center" vertical="top" wrapText="1"/>
    </xf>
    <xf numFmtId="0" fontId="36" fillId="24" borderId="17" xfId="0" applyFont="1" applyFill="1" applyBorder="1" applyAlignment="1">
      <alignment vertical="top" wrapText="1"/>
    </xf>
    <xf numFmtId="2" fontId="36" fillId="0" borderId="17" xfId="0" applyNumberFormat="1" applyFont="1" applyBorder="1" applyAlignment="1">
      <alignment horizontal="center" vertical="top" wrapText="1"/>
    </xf>
    <xf numFmtId="2" fontId="39" fillId="0" borderId="17" xfId="0" applyNumberFormat="1" applyFont="1" applyBorder="1" applyAlignment="1">
      <alignment/>
    </xf>
    <xf numFmtId="0" fontId="36" fillId="0" borderId="0" xfId="0" applyFont="1" applyAlignment="1">
      <alignment horizontal="justify"/>
    </xf>
    <xf numFmtId="0" fontId="34" fillId="0" borderId="0" xfId="0" applyFont="1" applyAlignment="1">
      <alignment/>
    </xf>
    <xf numFmtId="4" fontId="37" fillId="0" borderId="17" xfId="0" applyNumberFormat="1" applyFont="1" applyBorder="1" applyAlignment="1">
      <alignment horizontal="center" vertical="center" wrapText="1"/>
    </xf>
    <xf numFmtId="173" fontId="0" fillId="0" borderId="0" xfId="0" applyNumberFormat="1" applyFill="1" applyAlignment="1">
      <alignment/>
    </xf>
    <xf numFmtId="173" fontId="4" fillId="0" borderId="14" xfId="0" applyNumberFormat="1" applyFont="1" applyFill="1" applyBorder="1" applyAlignment="1">
      <alignment horizontal="center" vertical="center" wrapText="1"/>
    </xf>
    <xf numFmtId="173" fontId="14" fillId="0" borderId="12" xfId="0" applyNumberFormat="1" applyFont="1" applyFill="1" applyBorder="1" applyAlignment="1">
      <alignment horizontal="center" vertical="center" wrapText="1"/>
    </xf>
    <xf numFmtId="173" fontId="14" fillId="0" borderId="17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/>
    </xf>
    <xf numFmtId="173" fontId="0" fillId="0" borderId="11" xfId="0" applyNumberFormat="1" applyFont="1" applyFill="1" applyBorder="1" applyAlignment="1">
      <alignment horizontal="center" vertical="center" wrapText="1"/>
    </xf>
    <xf numFmtId="173" fontId="0" fillId="0" borderId="40" xfId="0" applyNumberFormat="1" applyFont="1" applyFill="1" applyBorder="1" applyAlignment="1">
      <alignment horizontal="center" vertical="center" wrapText="1"/>
    </xf>
    <xf numFmtId="173" fontId="0" fillId="0" borderId="29" xfId="0" applyNumberFormat="1" applyFont="1" applyFill="1" applyBorder="1" applyAlignment="1">
      <alignment horizontal="center" vertical="center" wrapText="1"/>
    </xf>
    <xf numFmtId="173" fontId="0" fillId="0" borderId="29" xfId="0" applyNumberFormat="1" applyFill="1" applyBorder="1" applyAlignment="1">
      <alignment horizontal="center" vertical="center" wrapText="1"/>
    </xf>
    <xf numFmtId="173" fontId="0" fillId="0" borderId="41" xfId="0" applyNumberFormat="1" applyFill="1" applyBorder="1" applyAlignment="1">
      <alignment horizontal="center" vertical="center" wrapText="1"/>
    </xf>
    <xf numFmtId="173" fontId="0" fillId="0" borderId="42" xfId="0" applyNumberFormat="1" applyFill="1" applyBorder="1" applyAlignment="1">
      <alignment horizontal="center" vertical="center" wrapText="1"/>
    </xf>
    <xf numFmtId="173" fontId="0" fillId="0" borderId="40" xfId="0" applyNumberFormat="1" applyFill="1" applyBorder="1" applyAlignment="1">
      <alignment horizontal="center" vertical="center" wrapText="1"/>
    </xf>
    <xf numFmtId="173" fontId="0" fillId="0" borderId="11" xfId="0" applyNumberFormat="1" applyFill="1" applyBorder="1" applyAlignment="1">
      <alignment horizontal="center" vertical="center" wrapText="1"/>
    </xf>
    <xf numFmtId="173" fontId="0" fillId="0" borderId="0" xfId="0" applyNumberFormat="1" applyAlignment="1">
      <alignment/>
    </xf>
    <xf numFmtId="0" fontId="0" fillId="0" borderId="17" xfId="0" applyBorder="1" applyAlignment="1">
      <alignment wrapText="1"/>
    </xf>
    <xf numFmtId="173" fontId="0" fillId="0" borderId="0" xfId="0" applyNumberFormat="1" applyAlignment="1">
      <alignment horizontal="center" wrapText="1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wrapText="1"/>
    </xf>
    <xf numFmtId="0" fontId="0" fillId="0" borderId="46" xfId="0" applyFill="1" applyBorder="1" applyAlignment="1">
      <alignment horizontal="center" vertical="top"/>
    </xf>
    <xf numFmtId="0" fontId="0" fillId="0" borderId="11" xfId="0" applyFill="1" applyBorder="1" applyAlignment="1">
      <alignment horizontal="left" vertical="center"/>
    </xf>
    <xf numFmtId="0" fontId="0" fillId="0" borderId="18" xfId="0" applyFill="1" applyBorder="1" applyAlignment="1">
      <alignment horizontal="center" wrapText="1"/>
    </xf>
    <xf numFmtId="0" fontId="0" fillId="0" borderId="47" xfId="0" applyFill="1" applyBorder="1" applyAlignment="1">
      <alignment horizont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48" xfId="0" applyFont="1" applyFill="1" applyBorder="1" applyAlignment="1">
      <alignment horizontal="left" vertical="center"/>
    </xf>
    <xf numFmtId="0" fontId="14" fillId="0" borderId="49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left" vertical="top"/>
    </xf>
    <xf numFmtId="0" fontId="4" fillId="0" borderId="24" xfId="0" applyFont="1" applyFill="1" applyBorder="1" applyAlignment="1">
      <alignment horizontal="left" vertical="top"/>
    </xf>
    <xf numFmtId="0" fontId="0" fillId="0" borderId="24" xfId="0" applyFill="1" applyBorder="1" applyAlignment="1">
      <alignment horizontal="center" vertical="top"/>
    </xf>
    <xf numFmtId="0" fontId="5" fillId="0" borderId="0" xfId="0" applyFont="1" applyFill="1" applyAlignment="1">
      <alignment horizontal="left" vertical="top" wrapText="1"/>
    </xf>
    <xf numFmtId="0" fontId="4" fillId="0" borderId="15" xfId="0" applyFont="1" applyFill="1" applyBorder="1" applyAlignment="1">
      <alignment horizontal="left" vertical="top"/>
    </xf>
    <xf numFmtId="0" fontId="4" fillId="0" borderId="44" xfId="0" applyFont="1" applyFill="1" applyBorder="1" applyAlignment="1">
      <alignment horizontal="left" vertical="top"/>
    </xf>
    <xf numFmtId="0" fontId="0" fillId="0" borderId="44" xfId="0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0" fillId="0" borderId="11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/>
    </xf>
    <xf numFmtId="0" fontId="4" fillId="0" borderId="17" xfId="0" applyFont="1" applyFill="1" applyBorder="1" applyAlignment="1">
      <alignment horizontal="left" vertical="top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48" xfId="0" applyFont="1" applyFill="1" applyBorder="1" applyAlignment="1">
      <alignment horizontal="left" vertical="top" wrapText="1"/>
    </xf>
    <xf numFmtId="0" fontId="0" fillId="0" borderId="4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" fillId="0" borderId="20" xfId="0" applyFont="1" applyFill="1" applyBorder="1" applyAlignment="1">
      <alignment horizontal="left" vertical="top"/>
    </xf>
    <xf numFmtId="0" fontId="4" fillId="0" borderId="31" xfId="0" applyFont="1" applyFill="1" applyBorder="1" applyAlignment="1">
      <alignment horizontal="left" vertical="top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0" fillId="0" borderId="22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61" xfId="0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left" vertical="top" wrapText="1"/>
    </xf>
    <xf numFmtId="0" fontId="0" fillId="0" borderId="28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left" wrapText="1"/>
    </xf>
    <xf numFmtId="0" fontId="0" fillId="0" borderId="4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4" fillId="0" borderId="35" xfId="0" applyFont="1" applyFill="1" applyBorder="1" applyAlignment="1">
      <alignment horizontal="center"/>
    </xf>
    <xf numFmtId="0" fontId="14" fillId="0" borderId="53" xfId="0" applyFont="1" applyFill="1" applyBorder="1" applyAlignment="1">
      <alignment horizontal="center"/>
    </xf>
    <xf numFmtId="0" fontId="14" fillId="0" borderId="63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left" vertical="center"/>
    </xf>
    <xf numFmtId="0" fontId="14" fillId="0" borderId="65" xfId="0" applyFont="1" applyFill="1" applyBorder="1" applyAlignment="1">
      <alignment horizontal="center"/>
    </xf>
    <xf numFmtId="0" fontId="14" fillId="0" borderId="66" xfId="0" applyFont="1" applyFill="1" applyBorder="1" applyAlignment="1">
      <alignment horizontal="center"/>
    </xf>
    <xf numFmtId="0" fontId="0" fillId="0" borderId="49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/>
    </xf>
    <xf numFmtId="0" fontId="4" fillId="0" borderId="44" xfId="0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35" xfId="0" applyFill="1" applyBorder="1" applyAlignment="1">
      <alignment horizontal="center" wrapText="1"/>
    </xf>
    <xf numFmtId="0" fontId="0" fillId="0" borderId="53" xfId="0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22" fillId="0" borderId="35" xfId="0" applyFont="1" applyFill="1" applyBorder="1" applyAlignment="1">
      <alignment horizontal="left" vertical="top" wrapText="1"/>
    </xf>
    <xf numFmtId="0" fontId="0" fillId="0" borderId="63" xfId="0" applyBorder="1" applyAlignment="1">
      <alignment/>
    </xf>
    <xf numFmtId="0" fontId="25" fillId="0" borderId="35" xfId="0" applyFont="1" applyFill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3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63" xfId="0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63" xfId="0" applyFont="1" applyBorder="1" applyAlignment="1">
      <alignment horizontal="center"/>
    </xf>
    <xf numFmtId="16" fontId="13" fillId="0" borderId="31" xfId="0" applyNumberFormat="1" applyFont="1" applyBorder="1" applyAlignment="1">
      <alignment horizontal="center"/>
    </xf>
    <xf numFmtId="16" fontId="13" fillId="0" borderId="35" xfId="0" applyNumberFormat="1" applyFont="1" applyBorder="1" applyAlignment="1">
      <alignment horizontal="center"/>
    </xf>
    <xf numFmtId="16" fontId="13" fillId="0" borderId="63" xfId="0" applyNumberFormat="1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4" borderId="67" xfId="0" applyFill="1" applyBorder="1" applyAlignment="1">
      <alignment/>
    </xf>
    <xf numFmtId="0" fontId="0" fillId="0" borderId="68" xfId="0" applyBorder="1" applyAlignment="1">
      <alignment/>
    </xf>
    <xf numFmtId="0" fontId="0" fillId="0" borderId="57" xfId="0" applyFill="1" applyBorder="1" applyAlignment="1">
      <alignment/>
    </xf>
    <xf numFmtId="0" fontId="0" fillId="0" borderId="69" xfId="0" applyBorder="1" applyAlignment="1">
      <alignment/>
    </xf>
    <xf numFmtId="2" fontId="18" fillId="0" borderId="70" xfId="0" applyNumberFormat="1" applyFont="1" applyBorder="1" applyAlignment="1">
      <alignment/>
    </xf>
    <xf numFmtId="2" fontId="18" fillId="0" borderId="71" xfId="0" applyNumberFormat="1" applyFont="1" applyBorder="1" applyAlignment="1">
      <alignment/>
    </xf>
    <xf numFmtId="0" fontId="0" fillId="0" borderId="67" xfId="0" applyBorder="1" applyAlignment="1">
      <alignment/>
    </xf>
    <xf numFmtId="2" fontId="0" fillId="0" borderId="57" xfId="0" applyNumberFormat="1" applyBorder="1" applyAlignment="1">
      <alignment/>
    </xf>
    <xf numFmtId="2" fontId="0" fillId="4" borderId="35" xfId="0" applyNumberFormat="1" applyFill="1" applyBorder="1" applyAlignment="1">
      <alignment/>
    </xf>
    <xf numFmtId="0" fontId="0" fillId="4" borderId="68" xfId="0" applyFill="1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18" fillId="0" borderId="70" xfId="0" applyFont="1" applyBorder="1" applyAlignment="1">
      <alignment/>
    </xf>
    <xf numFmtId="0" fontId="18" fillId="0" borderId="71" xfId="0" applyFont="1" applyBorder="1" applyAlignment="1">
      <alignment/>
    </xf>
    <xf numFmtId="0" fontId="0" fillId="0" borderId="70" xfId="0" applyFill="1" applyBorder="1" applyAlignment="1">
      <alignment/>
    </xf>
    <xf numFmtId="0" fontId="0" fillId="0" borderId="71" xfId="0" applyFill="1" applyBorder="1" applyAlignment="1">
      <alignment/>
    </xf>
    <xf numFmtId="2" fontId="0" fillId="0" borderId="69" xfId="0" applyNumberFormat="1" applyBorder="1" applyAlignment="1">
      <alignment/>
    </xf>
    <xf numFmtId="0" fontId="0" fillId="0" borderId="69" xfId="0" applyFill="1" applyBorder="1" applyAlignment="1">
      <alignment/>
    </xf>
    <xf numFmtId="0" fontId="36" fillId="0" borderId="17" xfId="0" applyFont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38" fillId="0" borderId="17" xfId="0" applyFont="1" applyBorder="1" applyAlignment="1">
      <alignment horizontal="right"/>
    </xf>
    <xf numFmtId="0" fontId="0" fillId="0" borderId="17" xfId="0" applyBorder="1" applyAlignment="1">
      <alignment/>
    </xf>
    <xf numFmtId="0" fontId="35" fillId="0" borderId="0" xfId="0" applyFont="1" applyBorder="1" applyAlignment="1">
      <alignment horizontal="center" wrapText="1"/>
    </xf>
    <xf numFmtId="0" fontId="37" fillId="0" borderId="17" xfId="0" applyFont="1" applyBorder="1" applyAlignment="1">
      <alignment horizontal="center" vertical="center" wrapText="1"/>
    </xf>
    <xf numFmtId="0" fontId="14" fillId="0" borderId="0" xfId="0" applyNumberFormat="1" applyFont="1" applyAlignment="1">
      <alignment horizontal="center" wrapText="1"/>
    </xf>
    <xf numFmtId="0" fontId="14" fillId="0" borderId="0" xfId="0" applyFont="1" applyAlignment="1">
      <alignment horizontal="center"/>
    </xf>
    <xf numFmtId="0" fontId="24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5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72" xfId="0" applyFont="1" applyFill="1" applyBorder="1" applyAlignment="1">
      <alignment horizontal="left" vertical="center"/>
    </xf>
    <xf numFmtId="0" fontId="4" fillId="0" borderId="73" xfId="0" applyFont="1" applyFill="1" applyBorder="1" applyAlignment="1">
      <alignment horizontal="left" vertical="center"/>
    </xf>
    <xf numFmtId="0" fontId="14" fillId="0" borderId="36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0" fontId="22" fillId="0" borderId="17" xfId="53" applyFont="1" applyFill="1" applyBorder="1" applyAlignment="1" applyProtection="1">
      <alignment horizontal="center" vertical="center" wrapText="1"/>
      <protection/>
    </xf>
    <xf numFmtId="0" fontId="22" fillId="0" borderId="28" xfId="53" applyFont="1" applyFill="1" applyBorder="1" applyAlignment="1" applyProtection="1">
      <alignment horizontal="center" vertical="center" wrapText="1"/>
      <protection/>
    </xf>
    <xf numFmtId="0" fontId="20" fillId="0" borderId="17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17" xfId="0" applyFont="1" applyFill="1" applyBorder="1" applyAlignment="1">
      <alignment horizontal="center"/>
    </xf>
    <xf numFmtId="0" fontId="20" fillId="0" borderId="0" xfId="0" applyFont="1" applyFill="1" applyAlignment="1">
      <alignment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14" fillId="0" borderId="17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 vertical="center" wrapText="1"/>
    </xf>
    <xf numFmtId="0" fontId="14" fillId="0" borderId="6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6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26" fillId="0" borderId="74" xfId="0" applyFont="1" applyBorder="1" applyAlignment="1">
      <alignment horizontal="left"/>
    </xf>
    <xf numFmtId="0" fontId="0" fillId="0" borderId="74" xfId="0" applyBorder="1" applyAlignment="1">
      <alignment/>
    </xf>
    <xf numFmtId="0" fontId="29" fillId="0" borderId="72" xfId="0" applyFont="1" applyBorder="1" applyAlignment="1">
      <alignment horizontal="center" wrapText="1"/>
    </xf>
    <xf numFmtId="0" fontId="29" fillId="0" borderId="73" xfId="0" applyFont="1" applyBorder="1" applyAlignment="1">
      <alignment horizontal="center" wrapText="1"/>
    </xf>
    <xf numFmtId="0" fontId="29" fillId="0" borderId="75" xfId="0" applyFont="1" applyBorder="1" applyAlignment="1">
      <alignment wrapText="1"/>
    </xf>
    <xf numFmtId="0" fontId="29" fillId="0" borderId="76" xfId="0" applyFont="1" applyBorder="1" applyAlignment="1">
      <alignment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20" fillId="0" borderId="35" xfId="0" applyFont="1" applyFill="1" applyBorder="1" applyAlignment="1">
      <alignment horizontal="left" vertical="top" wrapText="1"/>
    </xf>
    <xf numFmtId="0" fontId="0" fillId="0" borderId="63" xfId="0" applyBorder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243</xdr:row>
      <xdr:rowOff>114300</xdr:rowOff>
    </xdr:from>
    <xdr:to>
      <xdr:col>1</xdr:col>
      <xdr:colOff>495300</xdr:colOff>
      <xdr:row>253</xdr:row>
      <xdr:rowOff>123825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77450"/>
          <a:ext cx="268605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495300</xdr:colOff>
      <xdr:row>247</xdr:row>
      <xdr:rowOff>104775</xdr:rowOff>
    </xdr:from>
    <xdr:to>
      <xdr:col>4</xdr:col>
      <xdr:colOff>1000125</xdr:colOff>
      <xdr:row>260</xdr:row>
      <xdr:rowOff>38100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71850" y="48815625"/>
          <a:ext cx="187642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oleObject" Target="../embeddings/oleObject_16_1.bin" /><Relationship Id="rId3" Type="http://schemas.openxmlformats.org/officeDocument/2006/relationships/oleObject" Target="../embeddings/oleObject_16_2.bin" /><Relationship Id="rId4" Type="http://schemas.openxmlformats.org/officeDocument/2006/relationships/oleObject" Target="../embeddings/oleObject_16_3.bin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mailto:sliva.86@mail.ru" TargetMode="Externa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6">
      <selection activeCell="N11" sqref="N11"/>
    </sheetView>
  </sheetViews>
  <sheetFormatPr defaultColWidth="9.00390625" defaultRowHeight="12.75"/>
  <sheetData/>
  <sheetProtection/>
  <printOptions/>
  <pageMargins left="0.1968503937007874" right="0.1968503937007874" top="0.1968503937007874" bottom="0.1968503937007874" header="0" footer="0"/>
  <pageSetup horizontalDpi="600" verticalDpi="600" orientation="portrait" paperSize="9" r:id="rId3"/>
  <legacyDrawing r:id="rId2"/>
  <oleObjects>
    <oleObject progId="Word.Document.8" shapeId="103223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24.875" style="0" customWidth="1"/>
    <col min="2" max="2" width="18.625" style="0" customWidth="1"/>
    <col min="3" max="3" width="12.75390625" style="0" customWidth="1"/>
    <col min="4" max="4" width="21.75390625" style="0" customWidth="1"/>
  </cols>
  <sheetData>
    <row r="1" spans="1:4" ht="46.5" customHeight="1">
      <c r="A1" s="372" t="s">
        <v>231</v>
      </c>
      <c r="B1" s="372"/>
      <c r="C1" s="372"/>
      <c r="D1" s="372"/>
    </row>
    <row r="2" spans="1:3" ht="21.75" customHeight="1">
      <c r="A2" s="112"/>
      <c r="B2" s="112"/>
      <c r="C2" s="112"/>
    </row>
    <row r="3" spans="1:4" ht="12.75">
      <c r="A3" s="373" t="s">
        <v>404</v>
      </c>
      <c r="B3" s="373"/>
      <c r="C3" s="373"/>
      <c r="D3" s="373"/>
    </row>
    <row r="5" spans="1:4" s="78" customFormat="1" ht="12.75">
      <c r="A5" s="74" t="s">
        <v>232</v>
      </c>
      <c r="B5" s="74" t="s">
        <v>233</v>
      </c>
      <c r="C5" s="74" t="s">
        <v>234</v>
      </c>
      <c r="D5" s="74" t="s">
        <v>235</v>
      </c>
    </row>
    <row r="6" spans="1:4" ht="38.25" customHeight="1">
      <c r="A6" s="111" t="s">
        <v>475</v>
      </c>
      <c r="B6" s="237" t="s">
        <v>477</v>
      </c>
      <c r="C6" s="110">
        <v>15543</v>
      </c>
      <c r="D6" s="113" t="s">
        <v>479</v>
      </c>
    </row>
    <row r="7" spans="1:4" ht="37.5" customHeight="1">
      <c r="A7" s="111" t="s">
        <v>475</v>
      </c>
      <c r="B7" s="237" t="s">
        <v>478</v>
      </c>
      <c r="C7" s="110">
        <v>45830</v>
      </c>
      <c r="D7" s="113" t="s">
        <v>479</v>
      </c>
    </row>
    <row r="8" spans="1:4" ht="21.75" customHeight="1">
      <c r="A8" s="111" t="s">
        <v>230</v>
      </c>
      <c r="B8" s="111"/>
      <c r="C8" s="110">
        <f>SUM(C6:C7)</f>
        <v>61373</v>
      </c>
      <c r="D8" s="113"/>
    </row>
    <row r="9" ht="12.75">
      <c r="C9" s="108"/>
    </row>
    <row r="10" ht="12.75">
      <c r="C10" s="108"/>
    </row>
    <row r="11" spans="1:3" ht="12.75">
      <c r="A11" t="s">
        <v>224</v>
      </c>
      <c r="C11" s="108" t="s">
        <v>225</v>
      </c>
    </row>
    <row r="12" ht="12.75">
      <c r="C12" s="108"/>
    </row>
    <row r="13" ht="12.75">
      <c r="C13" s="108"/>
    </row>
    <row r="14" spans="1:3" ht="12.75">
      <c r="A14" t="s">
        <v>236</v>
      </c>
      <c r="C14" s="108" t="s">
        <v>227</v>
      </c>
    </row>
    <row r="15" ht="12.75">
      <c r="C15" s="108"/>
    </row>
    <row r="16" ht="12.75">
      <c r="C16" s="108"/>
    </row>
    <row r="17" ht="12.75">
      <c r="C17" s="108"/>
    </row>
  </sheetData>
  <sheetProtection/>
  <mergeCells count="2">
    <mergeCell ref="A1:D1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21.625" style="0" customWidth="1"/>
    <col min="2" max="2" width="14.625" style="0" customWidth="1"/>
    <col min="3" max="3" width="12.75390625" style="0" customWidth="1"/>
    <col min="4" max="4" width="19.125" style="0" customWidth="1"/>
    <col min="5" max="5" width="14.875" style="236" customWidth="1"/>
  </cols>
  <sheetData>
    <row r="1" spans="1:4" ht="12.75">
      <c r="A1" s="372"/>
      <c r="B1" s="372"/>
      <c r="C1" s="372"/>
      <c r="D1" s="372"/>
    </row>
    <row r="2" spans="1:5" ht="25.5">
      <c r="A2" s="112" t="s">
        <v>480</v>
      </c>
      <c r="B2" s="112" t="s">
        <v>481</v>
      </c>
      <c r="C2" s="112" t="s">
        <v>482</v>
      </c>
      <c r="D2" s="112" t="s">
        <v>483</v>
      </c>
      <c r="E2" s="238" t="s">
        <v>484</v>
      </c>
    </row>
    <row r="3" spans="1:5" ht="12.75">
      <c r="A3" t="s">
        <v>485</v>
      </c>
      <c r="B3">
        <v>1478.8403</v>
      </c>
      <c r="C3" s="108">
        <v>82.52</v>
      </c>
      <c r="D3">
        <v>122033.9</v>
      </c>
      <c r="E3" s="236">
        <f>D3*1.18</f>
        <v>144000.00199999998</v>
      </c>
    </row>
    <row r="4" spans="1:5" ht="12.75">
      <c r="A4" t="s">
        <v>486</v>
      </c>
      <c r="B4">
        <v>1571.2678</v>
      </c>
      <c r="C4" s="108">
        <v>82.52</v>
      </c>
      <c r="D4">
        <v>129661.02</v>
      </c>
      <c r="E4" s="236">
        <f aca="true" t="shared" si="0" ref="E4:E14">D4*1.18</f>
        <v>153000.0036</v>
      </c>
    </row>
    <row r="5" spans="1:5" ht="12.75">
      <c r="A5" t="s">
        <v>487</v>
      </c>
      <c r="B5">
        <v>1314.5247</v>
      </c>
      <c r="C5" s="108">
        <v>82.52</v>
      </c>
      <c r="D5">
        <v>108474.58</v>
      </c>
      <c r="E5" s="236">
        <f t="shared" si="0"/>
        <v>128000.00439999999</v>
      </c>
    </row>
    <row r="6" spans="1:5" ht="12.75">
      <c r="A6" t="s">
        <v>488</v>
      </c>
      <c r="B6">
        <v>698.3412</v>
      </c>
      <c r="C6" s="108">
        <v>82.52</v>
      </c>
      <c r="D6">
        <v>57627.12</v>
      </c>
      <c r="E6" s="236">
        <f t="shared" si="0"/>
        <v>68000.0016</v>
      </c>
    </row>
    <row r="7" spans="1:5" ht="12.75">
      <c r="A7" t="s">
        <v>489</v>
      </c>
      <c r="B7">
        <v>143.7761</v>
      </c>
      <c r="C7" s="108">
        <v>82.52</v>
      </c>
      <c r="D7">
        <v>11864.41</v>
      </c>
      <c r="E7" s="236">
        <f t="shared" si="0"/>
        <v>14000.003799999999</v>
      </c>
    </row>
    <row r="8" spans="1:5" ht="12.75">
      <c r="A8" t="s">
        <v>490</v>
      </c>
      <c r="B8">
        <v>0</v>
      </c>
      <c r="C8" s="108">
        <v>82.52</v>
      </c>
      <c r="D8">
        <v>0</v>
      </c>
      <c r="E8" s="236">
        <f t="shared" si="0"/>
        <v>0</v>
      </c>
    </row>
    <row r="9" spans="1:5" ht="12.75">
      <c r="A9" t="s">
        <v>491</v>
      </c>
      <c r="B9">
        <v>0</v>
      </c>
      <c r="C9" s="108">
        <v>82.52</v>
      </c>
      <c r="D9">
        <v>0</v>
      </c>
      <c r="E9" s="236">
        <f t="shared" si="0"/>
        <v>0</v>
      </c>
    </row>
    <row r="10" spans="1:5" ht="12.75">
      <c r="A10" t="s">
        <v>492</v>
      </c>
      <c r="B10">
        <v>0</v>
      </c>
      <c r="C10" s="108">
        <v>82.52</v>
      </c>
      <c r="D10">
        <v>0</v>
      </c>
      <c r="E10" s="236">
        <f t="shared" si="0"/>
        <v>0</v>
      </c>
    </row>
    <row r="11" spans="1:5" ht="12.75">
      <c r="A11" t="s">
        <v>493</v>
      </c>
      <c r="B11">
        <v>0</v>
      </c>
      <c r="C11" s="108">
        <v>82.52</v>
      </c>
      <c r="D11">
        <v>0</v>
      </c>
      <c r="E11" s="236">
        <f t="shared" si="0"/>
        <v>0</v>
      </c>
    </row>
    <row r="12" spans="1:5" ht="12.75">
      <c r="A12" t="s">
        <v>494</v>
      </c>
      <c r="B12">
        <v>544.2954</v>
      </c>
      <c r="C12" s="108">
        <v>82.52</v>
      </c>
      <c r="D12">
        <v>44915.25</v>
      </c>
      <c r="E12" s="236">
        <f t="shared" si="0"/>
        <v>52999.994999999995</v>
      </c>
    </row>
    <row r="13" spans="1:5" ht="12.75">
      <c r="A13" t="s">
        <v>495</v>
      </c>
      <c r="B13">
        <v>1006.433</v>
      </c>
      <c r="C13" s="108">
        <v>82.52</v>
      </c>
      <c r="D13">
        <v>83050.85</v>
      </c>
      <c r="E13" s="236">
        <f t="shared" si="0"/>
        <v>98000.003</v>
      </c>
    </row>
    <row r="14" spans="1:5" ht="12.75">
      <c r="A14" t="s">
        <v>496</v>
      </c>
      <c r="B14">
        <v>1492.5216</v>
      </c>
      <c r="C14" s="108">
        <v>82.52</v>
      </c>
      <c r="D14">
        <v>123162.88</v>
      </c>
      <c r="E14" s="236">
        <f t="shared" si="0"/>
        <v>145332.1984</v>
      </c>
    </row>
    <row r="15" spans="1:5" ht="12.75">
      <c r="A15" t="s">
        <v>497</v>
      </c>
      <c r="B15">
        <f>SUM(B3:B14)</f>
        <v>8250.000100000001</v>
      </c>
      <c r="C15" s="108">
        <v>82.52</v>
      </c>
      <c r="D15">
        <f>SUM(D3:D14)</f>
        <v>680790.01</v>
      </c>
      <c r="E15" s="236">
        <f>SUM(E3:E14)</f>
        <v>803332.2118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16"/>
  <sheetViews>
    <sheetView zoomScalePageLayoutView="0" workbookViewId="0" topLeftCell="A1">
      <selection activeCell="E26" sqref="E26"/>
    </sheetView>
  </sheetViews>
  <sheetFormatPr defaultColWidth="9.00390625" defaultRowHeight="12.75"/>
  <cols>
    <col min="1" max="1" width="47.875" style="116" customWidth="1"/>
    <col min="2" max="2" width="51.375" style="116" customWidth="1"/>
  </cols>
  <sheetData>
    <row r="2" spans="1:2" ht="12.75">
      <c r="A2" s="374" t="s">
        <v>399</v>
      </c>
      <c r="B2" s="374"/>
    </row>
    <row r="3" spans="1:2" ht="48.75" customHeight="1">
      <c r="A3" s="374"/>
      <c r="B3" s="374"/>
    </row>
    <row r="4" spans="1:2" ht="93" customHeight="1">
      <c r="A4" s="148" t="s">
        <v>1</v>
      </c>
      <c r="B4" s="180" t="s">
        <v>397</v>
      </c>
    </row>
    <row r="5" spans="1:2" ht="15.75">
      <c r="A5" s="148" t="s">
        <v>2</v>
      </c>
      <c r="B5" s="181">
        <v>7453019764</v>
      </c>
    </row>
    <row r="6" spans="1:2" ht="15.75">
      <c r="A6" s="148" t="s">
        <v>3</v>
      </c>
      <c r="B6" s="181">
        <v>745301001</v>
      </c>
    </row>
    <row r="7" spans="1:2" ht="15.75">
      <c r="A7" s="148" t="s">
        <v>35</v>
      </c>
      <c r="B7" s="181" t="s">
        <v>171</v>
      </c>
    </row>
    <row r="9" spans="1:2" ht="15.75">
      <c r="A9" s="131" t="s">
        <v>137</v>
      </c>
      <c r="B9" s="131" t="s">
        <v>38</v>
      </c>
    </row>
    <row r="10" spans="1:2" ht="31.5">
      <c r="A10" s="149" t="s">
        <v>138</v>
      </c>
      <c r="B10" s="148"/>
    </row>
    <row r="11" spans="1:2" ht="63">
      <c r="A11" s="155" t="s">
        <v>139</v>
      </c>
      <c r="B11" s="148"/>
    </row>
    <row r="12" spans="1:2" ht="31.5">
      <c r="A12" s="155" t="s">
        <v>140</v>
      </c>
      <c r="B12" s="148"/>
    </row>
    <row r="13" spans="1:2" ht="66.75" customHeight="1">
      <c r="A13" s="152" t="s">
        <v>288</v>
      </c>
      <c r="B13" s="148"/>
    </row>
    <row r="16" spans="1:2" ht="37.5" customHeight="1" hidden="1">
      <c r="A16" s="375" t="s">
        <v>141</v>
      </c>
      <c r="B16" s="375"/>
    </row>
  </sheetData>
  <sheetProtection/>
  <mergeCells count="2">
    <mergeCell ref="A2:B3"/>
    <mergeCell ref="A16:B16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I22" sqref="I22"/>
    </sheetView>
  </sheetViews>
  <sheetFormatPr defaultColWidth="9.00390625" defaultRowHeight="12.75"/>
  <cols>
    <col min="1" max="1" width="31.375" style="0" customWidth="1"/>
    <col min="2" max="2" width="17.375" style="0" customWidth="1"/>
    <col min="3" max="3" width="46.375" style="0" customWidth="1"/>
  </cols>
  <sheetData>
    <row r="1" spans="1:3" ht="42.75" customHeight="1">
      <c r="A1" s="320" t="s">
        <v>289</v>
      </c>
      <c r="B1" s="320"/>
      <c r="C1" s="320"/>
    </row>
    <row r="2" spans="1:3" ht="8.25" customHeight="1" thickBot="1">
      <c r="A2" s="10"/>
      <c r="B2" s="10"/>
      <c r="C2" s="10"/>
    </row>
    <row r="3" spans="1:3" ht="12.75" customHeight="1">
      <c r="A3" s="385" t="s">
        <v>1</v>
      </c>
      <c r="B3" s="387" t="s">
        <v>397</v>
      </c>
      <c r="C3" s="388"/>
    </row>
    <row r="4" spans="1:3" ht="45" customHeight="1" thickBot="1">
      <c r="A4" s="386"/>
      <c r="B4" s="389"/>
      <c r="C4" s="390"/>
    </row>
    <row r="5" spans="1:3" ht="15.75" thickBot="1">
      <c r="A5" s="36" t="s">
        <v>2</v>
      </c>
      <c r="B5" s="383">
        <v>7453019764</v>
      </c>
      <c r="C5" s="383"/>
    </row>
    <row r="6" spans="1:3" ht="15.75" thickBot="1">
      <c r="A6" s="36" t="s">
        <v>3</v>
      </c>
      <c r="B6" s="383">
        <v>745301001</v>
      </c>
      <c r="C6" s="383"/>
    </row>
    <row r="7" spans="1:3" ht="15.75" thickBot="1">
      <c r="A7" s="36" t="s">
        <v>35</v>
      </c>
      <c r="B7" s="383" t="s">
        <v>171</v>
      </c>
      <c r="C7" s="383"/>
    </row>
    <row r="8" spans="1:3" ht="47.25" customHeight="1" thickBot="1">
      <c r="A8" s="37" t="s">
        <v>142</v>
      </c>
      <c r="B8" s="383" t="s">
        <v>405</v>
      </c>
      <c r="C8" s="383"/>
    </row>
    <row r="9" spans="1:3" ht="15.75">
      <c r="A9" s="384"/>
      <c r="B9" s="384"/>
      <c r="C9" s="384"/>
    </row>
    <row r="10" spans="1:3" ht="42" customHeight="1">
      <c r="A10" s="38" t="s">
        <v>143</v>
      </c>
      <c r="B10" s="380"/>
      <c r="C10" s="381"/>
    </row>
    <row r="11" spans="1:3" ht="36.75" customHeight="1">
      <c r="A11" s="38" t="s">
        <v>144</v>
      </c>
      <c r="B11" s="380"/>
      <c r="C11" s="381"/>
    </row>
    <row r="12" spans="1:3" ht="68.25" customHeight="1">
      <c r="A12" s="39" t="s">
        <v>145</v>
      </c>
      <c r="B12" s="380"/>
      <c r="C12" s="381"/>
    </row>
    <row r="13" spans="1:3" ht="15">
      <c r="A13" s="382" t="s">
        <v>146</v>
      </c>
      <c r="B13" s="382"/>
      <c r="C13" s="382"/>
    </row>
    <row r="14" spans="1:3" ht="12.75">
      <c r="A14" s="10"/>
      <c r="B14" s="10"/>
      <c r="C14" s="10"/>
    </row>
    <row r="15" spans="1:3" ht="64.5" thickBot="1">
      <c r="A15" s="41" t="s">
        <v>147</v>
      </c>
      <c r="B15" s="42" t="s">
        <v>148</v>
      </c>
      <c r="C15" s="42" t="s">
        <v>149</v>
      </c>
    </row>
    <row r="16" spans="1:3" ht="13.5" thickBot="1">
      <c r="A16" s="43" t="s">
        <v>150</v>
      </c>
      <c r="B16" s="44"/>
      <c r="C16" s="45"/>
    </row>
    <row r="17" spans="1:3" ht="12.75">
      <c r="A17" s="46" t="s">
        <v>151</v>
      </c>
      <c r="B17" s="46"/>
      <c r="C17" s="46"/>
    </row>
    <row r="18" spans="1:3" ht="12.75">
      <c r="A18" s="21" t="s">
        <v>152</v>
      </c>
      <c r="B18" s="21"/>
      <c r="C18" s="21"/>
    </row>
    <row r="19" spans="1:3" ht="12.75">
      <c r="A19" s="21" t="s">
        <v>153</v>
      </c>
      <c r="B19" s="21"/>
      <c r="C19" s="21"/>
    </row>
    <row r="20" spans="1:3" ht="12.75">
      <c r="A20" s="10"/>
      <c r="B20" s="10"/>
      <c r="C20" s="10"/>
    </row>
    <row r="21" spans="1:3" ht="47.25" customHeight="1">
      <c r="A21" s="376" t="s">
        <v>154</v>
      </c>
      <c r="B21" s="325"/>
      <c r="C21" s="325"/>
    </row>
    <row r="22" spans="1:3" ht="74.25" customHeight="1">
      <c r="A22" s="377" t="s">
        <v>155</v>
      </c>
      <c r="B22" s="336"/>
      <c r="C22" s="336"/>
    </row>
    <row r="23" spans="1:3" ht="54" customHeight="1">
      <c r="A23" s="377" t="s">
        <v>156</v>
      </c>
      <c r="B23" s="336"/>
      <c r="C23" s="336"/>
    </row>
    <row r="24" spans="1:3" ht="31.5" customHeight="1">
      <c r="A24" s="378" t="s">
        <v>157</v>
      </c>
      <c r="B24" s="379"/>
      <c r="C24" s="379"/>
    </row>
  </sheetData>
  <sheetProtection/>
  <mergeCells count="16">
    <mergeCell ref="A1:C1"/>
    <mergeCell ref="A3:A4"/>
    <mergeCell ref="B3:C4"/>
    <mergeCell ref="B5:C5"/>
    <mergeCell ref="B6:C6"/>
    <mergeCell ref="B7:C7"/>
    <mergeCell ref="B8:C8"/>
    <mergeCell ref="A9:C9"/>
    <mergeCell ref="B10:C10"/>
    <mergeCell ref="B11:C11"/>
    <mergeCell ref="B12:C12"/>
    <mergeCell ref="A13:C13"/>
    <mergeCell ref="A21:C21"/>
    <mergeCell ref="A22:C22"/>
    <mergeCell ref="A23:C23"/>
    <mergeCell ref="A24:C24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5.00390625" style="114" customWidth="1"/>
    <col min="2" max="2" width="47.375" style="115" customWidth="1"/>
    <col min="3" max="3" width="17.375" style="115" customWidth="1"/>
    <col min="4" max="4" width="14.625" style="116" customWidth="1"/>
    <col min="5" max="5" width="15.625" style="116" customWidth="1"/>
    <col min="6" max="6" width="9.125" style="118" customWidth="1"/>
  </cols>
  <sheetData>
    <row r="1" ht="15.75">
      <c r="E1" s="117" t="s">
        <v>237</v>
      </c>
    </row>
    <row r="2" spans="2:5" ht="15.75">
      <c r="B2" s="395"/>
      <c r="C2" s="395"/>
      <c r="D2" s="395"/>
      <c r="E2" s="395"/>
    </row>
    <row r="3" spans="2:5" ht="15.75">
      <c r="B3" s="396" t="s">
        <v>238</v>
      </c>
      <c r="C3" s="396"/>
      <c r="D3" s="396"/>
      <c r="E3" s="396"/>
    </row>
    <row r="4" spans="2:5" ht="15.75" hidden="1">
      <c r="B4" s="119"/>
      <c r="C4" s="119"/>
      <c r="D4" s="119"/>
      <c r="E4" s="119"/>
    </row>
    <row r="5" spans="2:6" ht="15.75" hidden="1">
      <c r="B5" s="120" t="s">
        <v>1</v>
      </c>
      <c r="C5" s="394"/>
      <c r="D5" s="394"/>
      <c r="E5" s="394"/>
      <c r="F5" s="122"/>
    </row>
    <row r="6" spans="2:6" ht="15.75" hidden="1">
      <c r="B6" s="120" t="s">
        <v>2</v>
      </c>
      <c r="C6" s="394"/>
      <c r="D6" s="394"/>
      <c r="E6" s="394"/>
      <c r="F6" s="122"/>
    </row>
    <row r="7" spans="2:6" ht="15.75" hidden="1">
      <c r="B7" s="120" t="s">
        <v>3</v>
      </c>
      <c r="C7" s="394"/>
      <c r="D7" s="394"/>
      <c r="E7" s="394"/>
      <c r="F7" s="122"/>
    </row>
    <row r="8" spans="2:6" ht="15.75" hidden="1">
      <c r="B8" s="120" t="s">
        <v>35</v>
      </c>
      <c r="C8" s="394"/>
      <c r="D8" s="394"/>
      <c r="E8" s="394"/>
      <c r="F8" s="122"/>
    </row>
    <row r="9" spans="2:6" ht="15.75" hidden="1">
      <c r="B9" s="123"/>
      <c r="C9" s="124"/>
      <c r="D9" s="124"/>
      <c r="E9" s="124"/>
      <c r="F9" s="122"/>
    </row>
    <row r="10" spans="2:6" ht="15.75" hidden="1">
      <c r="B10" s="123"/>
      <c r="C10" s="124"/>
      <c r="D10" s="124"/>
      <c r="E10" s="124"/>
      <c r="F10" s="122"/>
    </row>
    <row r="11" spans="1:5" ht="27" customHeight="1">
      <c r="A11" s="392" t="s">
        <v>239</v>
      </c>
      <c r="B11" s="392" t="s">
        <v>240</v>
      </c>
      <c r="C11" s="392" t="s">
        <v>241</v>
      </c>
      <c r="D11" s="392" t="s">
        <v>242</v>
      </c>
      <c r="E11" s="392" t="s">
        <v>243</v>
      </c>
    </row>
    <row r="12" spans="1:5" ht="93.75" customHeight="1">
      <c r="A12" s="392"/>
      <c r="B12" s="392"/>
      <c r="C12" s="392"/>
      <c r="D12" s="392"/>
      <c r="E12" s="392"/>
    </row>
    <row r="13" spans="1:5" ht="18.75" customHeight="1">
      <c r="A13" s="125">
        <v>1</v>
      </c>
      <c r="B13" s="126" t="s">
        <v>244</v>
      </c>
      <c r="C13" s="393"/>
      <c r="D13" s="393"/>
      <c r="E13" s="393"/>
    </row>
    <row r="14" spans="1:5" ht="18.75" customHeight="1">
      <c r="A14" s="121">
        <v>2</v>
      </c>
      <c r="B14" s="127" t="s">
        <v>245</v>
      </c>
      <c r="C14" s="128"/>
      <c r="D14" s="128"/>
      <c r="E14" s="128"/>
    </row>
    <row r="15" spans="1:5" ht="31.5">
      <c r="A15" s="121">
        <v>3</v>
      </c>
      <c r="B15" s="127" t="s">
        <v>246</v>
      </c>
      <c r="C15" s="129"/>
      <c r="D15" s="130"/>
      <c r="E15" s="131"/>
    </row>
    <row r="16" spans="1:5" ht="31.5">
      <c r="A16" s="121">
        <v>4</v>
      </c>
      <c r="B16" s="127" t="s">
        <v>247</v>
      </c>
      <c r="C16" s="129"/>
      <c r="D16" s="129"/>
      <c r="E16" s="131"/>
    </row>
    <row r="17" spans="1:5" ht="18.75" customHeight="1">
      <c r="A17" s="121">
        <v>5</v>
      </c>
      <c r="B17" s="132" t="s">
        <v>248</v>
      </c>
      <c r="C17" s="133"/>
      <c r="D17" s="133"/>
      <c r="E17" s="134"/>
    </row>
    <row r="18" spans="1:5" ht="18.75" customHeight="1">
      <c r="A18" s="121">
        <v>6</v>
      </c>
      <c r="B18" s="135" t="s">
        <v>249</v>
      </c>
      <c r="C18" s="129"/>
      <c r="D18" s="136"/>
      <c r="E18" s="131"/>
    </row>
    <row r="19" spans="1:5" ht="31.5">
      <c r="A19" s="121">
        <v>7</v>
      </c>
      <c r="B19" s="127" t="s">
        <v>250</v>
      </c>
      <c r="C19" s="129"/>
      <c r="D19" s="137"/>
      <c r="E19" s="131"/>
    </row>
    <row r="20" spans="1:5" ht="18.75" customHeight="1">
      <c r="A20" s="121">
        <v>8</v>
      </c>
      <c r="B20" s="138" t="s">
        <v>251</v>
      </c>
      <c r="C20" s="129"/>
      <c r="D20" s="129"/>
      <c r="E20" s="131"/>
    </row>
    <row r="21" spans="1:5" ht="18.75" customHeight="1">
      <c r="A21" s="121">
        <v>9</v>
      </c>
      <c r="B21" s="138" t="s">
        <v>252</v>
      </c>
      <c r="C21" s="129"/>
      <c r="D21" s="139"/>
      <c r="E21" s="131"/>
    </row>
    <row r="22" spans="1:5" ht="18.75" customHeight="1">
      <c r="A22" s="121">
        <v>10</v>
      </c>
      <c r="B22" s="127" t="s">
        <v>253</v>
      </c>
      <c r="C22" s="129"/>
      <c r="D22" s="130"/>
      <c r="E22" s="131"/>
    </row>
    <row r="23" spans="1:5" ht="31.5">
      <c r="A23" s="121">
        <v>11</v>
      </c>
      <c r="B23" s="127" t="s">
        <v>254</v>
      </c>
      <c r="C23" s="129"/>
      <c r="D23" s="140"/>
      <c r="E23" s="131"/>
    </row>
    <row r="24" spans="1:5" ht="47.25" hidden="1">
      <c r="A24" s="121">
        <v>12</v>
      </c>
      <c r="B24" s="127" t="s">
        <v>255</v>
      </c>
      <c r="C24" s="129"/>
      <c r="D24" s="140"/>
      <c r="E24" s="131"/>
    </row>
    <row r="25" spans="1:5" ht="18.75" customHeight="1">
      <c r="A25" s="121">
        <v>12</v>
      </c>
      <c r="B25" s="127" t="s">
        <v>256</v>
      </c>
      <c r="C25" s="129"/>
      <c r="D25" s="140"/>
      <c r="E25" s="131"/>
    </row>
    <row r="26" spans="1:5" ht="18.75" customHeight="1">
      <c r="A26" s="121">
        <v>13</v>
      </c>
      <c r="B26" s="127" t="s">
        <v>257</v>
      </c>
      <c r="C26" s="129"/>
      <c r="D26" s="140"/>
      <c r="E26" s="131"/>
    </row>
    <row r="27" spans="1:5" ht="18.75" customHeight="1">
      <c r="A27" s="121">
        <v>14</v>
      </c>
      <c r="B27" s="127" t="s">
        <v>258</v>
      </c>
      <c r="C27" s="129"/>
      <c r="D27" s="140"/>
      <c r="E27" s="131"/>
    </row>
    <row r="28" spans="1:5" ht="18.75" customHeight="1">
      <c r="A28" s="121">
        <v>15</v>
      </c>
      <c r="B28" s="127" t="s">
        <v>259</v>
      </c>
      <c r="C28" s="129"/>
      <c r="D28" s="140"/>
      <c r="E28" s="131"/>
    </row>
    <row r="29" spans="1:5" ht="18.75" customHeight="1">
      <c r="A29" s="121">
        <v>16</v>
      </c>
      <c r="B29" s="127" t="s">
        <v>260</v>
      </c>
      <c r="C29" s="129"/>
      <c r="D29" s="140"/>
      <c r="E29" s="131"/>
    </row>
    <row r="30" spans="1:5" ht="18.75" customHeight="1">
      <c r="A30" s="121">
        <v>17</v>
      </c>
      <c r="B30" s="127" t="s">
        <v>261</v>
      </c>
      <c r="C30" s="129"/>
      <c r="D30" s="140"/>
      <c r="E30" s="131"/>
    </row>
    <row r="31" spans="1:5" ht="31.5">
      <c r="A31" s="121">
        <v>18</v>
      </c>
      <c r="B31" s="127" t="s">
        <v>262</v>
      </c>
      <c r="C31" s="129"/>
      <c r="D31" s="140"/>
      <c r="E31" s="131"/>
    </row>
    <row r="32" spans="2:5" ht="15.75">
      <c r="B32" s="141"/>
      <c r="C32" s="142"/>
      <c r="D32" s="143"/>
      <c r="E32" s="144"/>
    </row>
    <row r="33" spans="2:5" ht="15.75">
      <c r="B33" s="145" t="s">
        <v>263</v>
      </c>
      <c r="C33" s="142"/>
      <c r="D33" s="143"/>
      <c r="E33" s="144"/>
    </row>
    <row r="34" spans="2:5" ht="50.25" customHeight="1">
      <c r="B34" s="391" t="s">
        <v>264</v>
      </c>
      <c r="C34" s="391"/>
      <c r="D34" s="391"/>
      <c r="E34" s="391"/>
    </row>
    <row r="35" spans="2:5" ht="46.5" customHeight="1">
      <c r="B35" s="391" t="s">
        <v>265</v>
      </c>
      <c r="C35" s="391"/>
      <c r="D35" s="391"/>
      <c r="E35" s="391"/>
    </row>
    <row r="36" spans="2:5" ht="47.25" customHeight="1">
      <c r="B36" s="391" t="s">
        <v>266</v>
      </c>
      <c r="C36" s="391"/>
      <c r="D36" s="391"/>
      <c r="E36" s="391"/>
    </row>
  </sheetData>
  <sheetProtection/>
  <mergeCells count="15">
    <mergeCell ref="C7:E7"/>
    <mergeCell ref="C8:E8"/>
    <mergeCell ref="B2:E2"/>
    <mergeCell ref="B3:E3"/>
    <mergeCell ref="C5:E5"/>
    <mergeCell ref="C6:E6"/>
    <mergeCell ref="B34:E34"/>
    <mergeCell ref="B35:E35"/>
    <mergeCell ref="B36:E36"/>
    <mergeCell ref="A11:A12"/>
    <mergeCell ref="B11:B12"/>
    <mergeCell ref="C11:C12"/>
    <mergeCell ref="D11:D12"/>
    <mergeCell ref="E11:E12"/>
    <mergeCell ref="C13:E13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O20"/>
  <sheetViews>
    <sheetView zoomScalePageLayoutView="0" workbookViewId="0" topLeftCell="A1">
      <selection activeCell="C10" sqref="C10:C12"/>
    </sheetView>
  </sheetViews>
  <sheetFormatPr defaultColWidth="9.00390625" defaultRowHeight="12.75"/>
  <cols>
    <col min="1" max="1" width="2.875" style="0" customWidth="1"/>
    <col min="2" max="2" width="22.875" style="116" customWidth="1"/>
    <col min="3" max="3" width="19.00390625" style="116" customWidth="1"/>
    <col min="4" max="4" width="9.125" style="116" customWidth="1"/>
    <col min="5" max="5" width="8.00390625" style="116" customWidth="1"/>
    <col min="6" max="7" width="7.375" style="116" customWidth="1"/>
    <col min="8" max="8" width="7.875" style="116" customWidth="1"/>
    <col min="9" max="9" width="7.25390625" style="116" customWidth="1"/>
    <col min="10" max="10" width="8.125" style="116" customWidth="1"/>
    <col min="11" max="11" width="8.00390625" style="116" customWidth="1"/>
    <col min="12" max="12" width="8.125" style="116" customWidth="1"/>
    <col min="13" max="13" width="8.625" style="116" customWidth="1"/>
    <col min="14" max="16" width="9.125" style="116" customWidth="1"/>
    <col min="17" max="20" width="9.125" style="10" customWidth="1"/>
  </cols>
  <sheetData>
    <row r="1" ht="15.75">
      <c r="O1" s="146" t="s">
        <v>237</v>
      </c>
    </row>
    <row r="3" spans="2:13" ht="15.75">
      <c r="B3" s="401" t="s">
        <v>400</v>
      </c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2:13" ht="15.75" hidden="1"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</row>
    <row r="5" spans="2:9" ht="15.75" hidden="1">
      <c r="B5" s="120" t="s">
        <v>1</v>
      </c>
      <c r="C5" s="397"/>
      <c r="D5" s="397"/>
      <c r="E5" s="397"/>
      <c r="F5" s="397"/>
      <c r="G5" s="397"/>
      <c r="H5" s="397"/>
      <c r="I5" s="397"/>
    </row>
    <row r="6" spans="2:9" ht="15.75" hidden="1">
      <c r="B6" s="120" t="s">
        <v>2</v>
      </c>
      <c r="C6" s="397"/>
      <c r="D6" s="397"/>
      <c r="E6" s="397"/>
      <c r="F6" s="397"/>
      <c r="G6" s="397"/>
      <c r="H6" s="397"/>
      <c r="I6" s="397"/>
    </row>
    <row r="7" spans="2:9" ht="15.75" hidden="1">
      <c r="B7" s="120" t="s">
        <v>3</v>
      </c>
      <c r="C7" s="397"/>
      <c r="D7" s="397"/>
      <c r="E7" s="397"/>
      <c r="F7" s="397"/>
      <c r="G7" s="397"/>
      <c r="H7" s="397"/>
      <c r="I7" s="397"/>
    </row>
    <row r="8" spans="2:9" ht="15.75" hidden="1">
      <c r="B8" s="120" t="s">
        <v>35</v>
      </c>
      <c r="C8" s="397"/>
      <c r="D8" s="397"/>
      <c r="E8" s="397"/>
      <c r="F8" s="397"/>
      <c r="G8" s="397"/>
      <c r="H8" s="397"/>
      <c r="I8" s="397"/>
    </row>
    <row r="9" spans="14:15" ht="15.75">
      <c r="N9" s="400" t="s">
        <v>267</v>
      </c>
      <c r="O9" s="400"/>
    </row>
    <row r="10" spans="2:15" ht="15.75">
      <c r="B10" s="399" t="s">
        <v>244</v>
      </c>
      <c r="C10" s="399" t="s">
        <v>402</v>
      </c>
      <c r="D10" s="397" t="s">
        <v>401</v>
      </c>
      <c r="E10" s="397"/>
      <c r="F10" s="397"/>
      <c r="G10" s="397"/>
      <c r="H10" s="397"/>
      <c r="I10" s="397"/>
      <c r="J10" s="397"/>
      <c r="K10" s="397"/>
      <c r="L10" s="397"/>
      <c r="M10" s="397"/>
      <c r="N10" s="399" t="s">
        <v>149</v>
      </c>
      <c r="O10" s="399"/>
    </row>
    <row r="11" spans="2:15" ht="15.75">
      <c r="B11" s="399"/>
      <c r="C11" s="399"/>
      <c r="D11" s="397" t="s">
        <v>268</v>
      </c>
      <c r="E11" s="397"/>
      <c r="F11" s="397"/>
      <c r="G11" s="397"/>
      <c r="H11" s="397"/>
      <c r="I11" s="397" t="s">
        <v>269</v>
      </c>
      <c r="J11" s="397"/>
      <c r="K11" s="397"/>
      <c r="L11" s="397"/>
      <c r="M11" s="397"/>
      <c r="N11" s="399"/>
      <c r="O11" s="399"/>
    </row>
    <row r="12" spans="2:15" ht="15.75">
      <c r="B12" s="399"/>
      <c r="C12" s="399"/>
      <c r="D12" s="131" t="s">
        <v>270</v>
      </c>
      <c r="E12" s="131" t="s">
        <v>271</v>
      </c>
      <c r="F12" s="131" t="s">
        <v>272</v>
      </c>
      <c r="G12" s="131" t="s">
        <v>273</v>
      </c>
      <c r="H12" s="131" t="s">
        <v>274</v>
      </c>
      <c r="I12" s="131" t="s">
        <v>270</v>
      </c>
      <c r="J12" s="131" t="s">
        <v>271</v>
      </c>
      <c r="K12" s="131" t="s">
        <v>272</v>
      </c>
      <c r="L12" s="131" t="s">
        <v>273</v>
      </c>
      <c r="M12" s="131" t="s">
        <v>274</v>
      </c>
      <c r="N12" s="399"/>
      <c r="O12" s="399"/>
    </row>
    <row r="13" spans="2:15" ht="15.75">
      <c r="B13" s="148" t="s">
        <v>270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397"/>
      <c r="O13" s="397"/>
    </row>
    <row r="14" spans="2:15" ht="15.75">
      <c r="B14" s="148" t="s">
        <v>151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397"/>
      <c r="O14" s="397"/>
    </row>
    <row r="15" spans="2:15" ht="15.75">
      <c r="B15" s="148" t="s">
        <v>275</v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397"/>
      <c r="O15" s="397"/>
    </row>
    <row r="16" spans="2:15" ht="15.75">
      <c r="B16" s="148" t="s">
        <v>153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397"/>
      <c r="O16" s="397"/>
    </row>
    <row r="19" ht="18" customHeight="1">
      <c r="B19" s="116" t="s">
        <v>263</v>
      </c>
    </row>
    <row r="20" spans="2:13" ht="54.75" customHeight="1">
      <c r="B20" s="398" t="s">
        <v>276</v>
      </c>
      <c r="C20" s="398"/>
      <c r="D20" s="398"/>
      <c r="E20" s="398"/>
      <c r="F20" s="398"/>
      <c r="G20" s="398"/>
      <c r="H20" s="398"/>
      <c r="I20" s="398"/>
      <c r="J20" s="398"/>
      <c r="K20" s="398"/>
      <c r="L20" s="398"/>
      <c r="M20" s="398"/>
    </row>
  </sheetData>
  <sheetProtection/>
  <mergeCells count="17">
    <mergeCell ref="C8:I8"/>
    <mergeCell ref="B3:M3"/>
    <mergeCell ref="C5:I5"/>
    <mergeCell ref="C6:I6"/>
    <mergeCell ref="C7:I7"/>
    <mergeCell ref="N10:O12"/>
    <mergeCell ref="D11:H11"/>
    <mergeCell ref="N9:O9"/>
    <mergeCell ref="I11:M11"/>
    <mergeCell ref="B20:M20"/>
    <mergeCell ref="B10:B12"/>
    <mergeCell ref="C10:C12"/>
    <mergeCell ref="D10:M10"/>
    <mergeCell ref="N13:O13"/>
    <mergeCell ref="N14:O14"/>
    <mergeCell ref="N15:O15"/>
    <mergeCell ref="N16:O16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34.125" style="0" customWidth="1"/>
    <col min="2" max="2" width="61.75390625" style="0" customWidth="1"/>
  </cols>
  <sheetData>
    <row r="1" spans="1:2" ht="12.75">
      <c r="A1" s="294" t="s">
        <v>290</v>
      </c>
      <c r="B1" s="402"/>
    </row>
    <row r="2" spans="1:2" ht="70.5" customHeight="1">
      <c r="A2" s="402"/>
      <c r="B2" s="402"/>
    </row>
    <row r="3" spans="1:2" ht="92.25" customHeight="1">
      <c r="A3" s="62" t="s">
        <v>174</v>
      </c>
      <c r="B3" s="182" t="s">
        <v>403</v>
      </c>
    </row>
    <row r="4" spans="1:2" ht="18.75" customHeight="1">
      <c r="A4" s="20" t="s">
        <v>2</v>
      </c>
      <c r="B4" s="68">
        <v>7452019764</v>
      </c>
    </row>
    <row r="5" spans="1:2" ht="15">
      <c r="A5" s="20" t="s">
        <v>3</v>
      </c>
      <c r="B5" s="68">
        <v>745301001</v>
      </c>
    </row>
    <row r="6" spans="1:2" ht="15">
      <c r="A6" s="20" t="s">
        <v>35</v>
      </c>
      <c r="B6" s="68" t="s">
        <v>175</v>
      </c>
    </row>
    <row r="7" spans="1:2" ht="15">
      <c r="A7" s="20" t="s">
        <v>49</v>
      </c>
      <c r="B7" s="69" t="s">
        <v>404</v>
      </c>
    </row>
    <row r="10" spans="1:2" ht="15">
      <c r="A10" s="47" t="s">
        <v>137</v>
      </c>
      <c r="B10" s="47" t="s">
        <v>38</v>
      </c>
    </row>
    <row r="11" spans="1:2" ht="57.75" customHeight="1">
      <c r="A11" s="48" t="s">
        <v>158</v>
      </c>
      <c r="B11" s="59" t="s">
        <v>176</v>
      </c>
    </row>
    <row r="12" spans="1:2" ht="50.25" customHeight="1">
      <c r="A12" s="48" t="s">
        <v>159</v>
      </c>
      <c r="B12" s="59" t="s">
        <v>176</v>
      </c>
    </row>
    <row r="13" spans="1:2" ht="59.25" customHeight="1">
      <c r="A13" s="48" t="s">
        <v>160</v>
      </c>
      <c r="B13" s="59" t="s">
        <v>176</v>
      </c>
    </row>
    <row r="14" spans="1:2" ht="39.75" customHeight="1">
      <c r="A14" s="48" t="s">
        <v>161</v>
      </c>
      <c r="B14" s="59" t="s">
        <v>176</v>
      </c>
    </row>
    <row r="15" spans="1:2" ht="12.75">
      <c r="A15" s="10"/>
      <c r="B15" s="10"/>
    </row>
    <row r="16" spans="1:2" ht="12.75">
      <c r="A16" s="10"/>
      <c r="B16" s="10"/>
    </row>
    <row r="17" spans="1:2" ht="33.75" customHeight="1">
      <c r="A17" s="325" t="s">
        <v>162</v>
      </c>
      <c r="B17" s="325"/>
    </row>
    <row r="18" spans="1:2" ht="45.75" customHeight="1">
      <c r="A18" s="325" t="s">
        <v>163</v>
      </c>
      <c r="B18" s="325"/>
    </row>
  </sheetData>
  <sheetProtection/>
  <mergeCells count="3">
    <mergeCell ref="A1:B2"/>
    <mergeCell ref="A17:B17"/>
    <mergeCell ref="A18:B18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51"/>
  <sheetViews>
    <sheetView zoomScalePageLayoutView="0" workbookViewId="0" topLeftCell="A218">
      <selection activeCell="E262" sqref="E262"/>
    </sheetView>
  </sheetViews>
  <sheetFormatPr defaultColWidth="9.00390625" defaultRowHeight="12.75"/>
  <cols>
    <col min="1" max="1" width="28.75390625" style="0" customWidth="1"/>
    <col min="5" max="5" width="40.875" style="0" customWidth="1"/>
    <col min="6" max="6" width="5.625" style="0" hidden="1" customWidth="1"/>
    <col min="7" max="7" width="9.125" style="0" hidden="1" customWidth="1"/>
    <col min="8" max="8" width="2.00390625" style="0" hidden="1" customWidth="1"/>
    <col min="9" max="9" width="9.125" style="0" hidden="1" customWidth="1"/>
    <col min="10" max="10" width="0.6171875" style="0" hidden="1" customWidth="1"/>
  </cols>
  <sheetData>
    <row r="1" spans="1:10" ht="65.25" customHeight="1">
      <c r="A1" s="320" t="s">
        <v>287</v>
      </c>
      <c r="B1" s="320"/>
      <c r="C1" s="320"/>
      <c r="D1" s="320"/>
      <c r="E1" s="320"/>
      <c r="F1" s="320"/>
      <c r="G1" s="320"/>
      <c r="H1" s="320"/>
      <c r="I1" s="320"/>
      <c r="J1" s="320"/>
    </row>
    <row r="2" spans="1:10" ht="15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0" ht="57" customHeight="1">
      <c r="A3" s="67" t="s">
        <v>1</v>
      </c>
      <c r="B3" s="330" t="s">
        <v>403</v>
      </c>
      <c r="C3" s="404"/>
      <c r="D3" s="404"/>
      <c r="E3" s="405"/>
      <c r="F3" s="10"/>
      <c r="G3" s="49"/>
      <c r="H3" s="406"/>
      <c r="I3" s="406"/>
      <c r="J3" s="10"/>
    </row>
    <row r="4" spans="1:10" ht="15">
      <c r="A4" s="20" t="s">
        <v>2</v>
      </c>
      <c r="B4" s="403">
        <v>7453019764</v>
      </c>
      <c r="C4" s="403"/>
      <c r="D4" s="403"/>
      <c r="E4" s="403"/>
      <c r="F4" s="10"/>
      <c r="G4" s="10"/>
      <c r="H4" s="10"/>
      <c r="I4" s="10"/>
      <c r="J4" s="10"/>
    </row>
    <row r="5" spans="1:10" ht="15">
      <c r="A5" s="20" t="s">
        <v>3</v>
      </c>
      <c r="B5" s="403">
        <v>745301001</v>
      </c>
      <c r="C5" s="403"/>
      <c r="D5" s="403"/>
      <c r="E5" s="403"/>
      <c r="F5" s="10"/>
      <c r="G5" s="10"/>
      <c r="H5" s="10"/>
      <c r="I5" s="10"/>
      <c r="J5" s="10"/>
    </row>
    <row r="6" spans="1:10" ht="15">
      <c r="A6" s="20" t="s">
        <v>35</v>
      </c>
      <c r="B6" s="403" t="s">
        <v>177</v>
      </c>
      <c r="C6" s="403"/>
      <c r="D6" s="403"/>
      <c r="E6" s="403"/>
      <c r="F6" s="10"/>
      <c r="G6" s="10"/>
      <c r="H6" s="10"/>
      <c r="I6" s="10"/>
      <c r="J6" s="10"/>
    </row>
    <row r="7" spans="1:10" ht="15">
      <c r="A7" s="20" t="s">
        <v>164</v>
      </c>
      <c r="B7" s="403">
        <v>2011</v>
      </c>
      <c r="C7" s="403"/>
      <c r="D7" s="403"/>
      <c r="E7" s="403"/>
      <c r="F7" s="10"/>
      <c r="G7" s="10"/>
      <c r="H7" s="10"/>
      <c r="I7" s="10"/>
      <c r="J7" s="10"/>
    </row>
    <row r="8" spans="1:10" ht="15">
      <c r="A8" s="49"/>
      <c r="B8" s="50"/>
      <c r="C8" s="50"/>
      <c r="D8" s="50"/>
      <c r="E8" s="50"/>
      <c r="F8" s="10"/>
      <c r="G8" s="10"/>
      <c r="H8" s="10"/>
      <c r="I8" s="10"/>
      <c r="J8" s="10"/>
    </row>
    <row r="9" spans="1:10" ht="15">
      <c r="A9" s="60"/>
      <c r="B9" s="61"/>
      <c r="C9" s="61"/>
      <c r="D9" s="61"/>
      <c r="E9" s="61"/>
      <c r="F9" s="10"/>
      <c r="G9" s="10"/>
      <c r="H9" s="10"/>
      <c r="I9" s="10"/>
      <c r="J9" s="10"/>
    </row>
    <row r="10" spans="1:10" ht="15">
      <c r="A10" s="60"/>
      <c r="B10" s="61"/>
      <c r="C10" s="61"/>
      <c r="D10" s="61"/>
      <c r="E10" s="61"/>
      <c r="F10" s="10"/>
      <c r="G10" s="10"/>
      <c r="H10" s="10"/>
      <c r="I10" s="10"/>
      <c r="J10" s="10"/>
    </row>
    <row r="11" spans="1:10" ht="15">
      <c r="A11" s="60"/>
      <c r="B11" s="61"/>
      <c r="C11" s="61"/>
      <c r="D11" s="61"/>
      <c r="E11" s="61"/>
      <c r="F11" s="10"/>
      <c r="G11" s="10"/>
      <c r="H11" s="10"/>
      <c r="I11" s="10"/>
      <c r="J11" s="10"/>
    </row>
    <row r="12" spans="1:10" ht="15">
      <c r="A12" s="60"/>
      <c r="B12" s="61"/>
      <c r="C12" s="61"/>
      <c r="D12" s="61"/>
      <c r="E12" s="61"/>
      <c r="F12" s="10"/>
      <c r="G12" s="10"/>
      <c r="H12" s="10"/>
      <c r="I12" s="10"/>
      <c r="J12" s="10"/>
    </row>
    <row r="13" spans="1:10" ht="15">
      <c r="A13" s="60"/>
      <c r="B13" s="61"/>
      <c r="C13" s="61"/>
      <c r="D13" s="61"/>
      <c r="E13" s="61"/>
      <c r="F13" s="10"/>
      <c r="G13" s="10"/>
      <c r="H13" s="10"/>
      <c r="I13" s="10"/>
      <c r="J13" s="10"/>
    </row>
    <row r="14" spans="1:10" ht="15">
      <c r="A14" s="60"/>
      <c r="B14" s="61"/>
      <c r="C14" s="61"/>
      <c r="D14" s="61"/>
      <c r="E14" s="61"/>
      <c r="F14" s="10"/>
      <c r="G14" s="10"/>
      <c r="H14" s="10"/>
      <c r="I14" s="10"/>
      <c r="J14" s="10"/>
    </row>
    <row r="15" spans="1:10" ht="15">
      <c r="A15" s="60"/>
      <c r="B15" s="61"/>
      <c r="C15" s="61"/>
      <c r="D15" s="61"/>
      <c r="E15" s="61"/>
      <c r="F15" s="10"/>
      <c r="G15" s="10"/>
      <c r="H15" s="10"/>
      <c r="I15" s="10"/>
      <c r="J15" s="10"/>
    </row>
    <row r="16" spans="1:10" ht="15">
      <c r="A16" s="60"/>
      <c r="B16" s="61"/>
      <c r="C16" s="61"/>
      <c r="D16" s="61"/>
      <c r="E16" s="61"/>
      <c r="F16" s="10"/>
      <c r="G16" s="10"/>
      <c r="H16" s="10"/>
      <c r="I16" s="10"/>
      <c r="J16" s="10"/>
    </row>
    <row r="17" spans="1:10" ht="15">
      <c r="A17" s="60"/>
      <c r="B17" s="61"/>
      <c r="C17" s="61"/>
      <c r="D17" s="61"/>
      <c r="E17" s="61"/>
      <c r="F17" s="10"/>
      <c r="G17" s="10"/>
      <c r="H17" s="10"/>
      <c r="I17" s="10"/>
      <c r="J17" s="10"/>
    </row>
    <row r="18" spans="1:10" ht="15">
      <c r="A18" s="60"/>
      <c r="B18" s="61"/>
      <c r="C18" s="61"/>
      <c r="D18" s="61"/>
      <c r="E18" s="61"/>
      <c r="F18" s="10"/>
      <c r="G18" s="10"/>
      <c r="H18" s="10"/>
      <c r="I18" s="10"/>
      <c r="J18" s="10"/>
    </row>
    <row r="19" spans="1:10" ht="15">
      <c r="A19" s="60"/>
      <c r="B19" s="61"/>
      <c r="C19" s="61"/>
      <c r="D19" s="61"/>
      <c r="E19" s="61"/>
      <c r="F19" s="10"/>
      <c r="G19" s="10"/>
      <c r="H19" s="10"/>
      <c r="I19" s="10"/>
      <c r="J19" s="10"/>
    </row>
    <row r="20" spans="1:10" ht="15">
      <c r="A20" s="60"/>
      <c r="B20" s="61"/>
      <c r="C20" s="61"/>
      <c r="D20" s="61"/>
      <c r="E20" s="61"/>
      <c r="F20" s="10"/>
      <c r="G20" s="10"/>
      <c r="H20" s="10"/>
      <c r="I20" s="10"/>
      <c r="J20" s="10"/>
    </row>
    <row r="21" spans="1:10" ht="15">
      <c r="A21" s="60"/>
      <c r="B21" s="61"/>
      <c r="C21" s="61"/>
      <c r="D21" s="61"/>
      <c r="E21" s="61"/>
      <c r="F21" s="10"/>
      <c r="G21" s="10"/>
      <c r="H21" s="10"/>
      <c r="I21" s="10"/>
      <c r="J21" s="10"/>
    </row>
    <row r="22" spans="1:10" ht="15">
      <c r="A22" s="60"/>
      <c r="B22" s="61"/>
      <c r="C22" s="61"/>
      <c r="D22" s="61"/>
      <c r="E22" s="61"/>
      <c r="F22" s="10"/>
      <c r="G22" s="10"/>
      <c r="H22" s="10"/>
      <c r="I22" s="10"/>
      <c r="J22" s="10"/>
    </row>
    <row r="23" spans="1:10" ht="15">
      <c r="A23" s="60"/>
      <c r="B23" s="61"/>
      <c r="C23" s="61"/>
      <c r="D23" s="61"/>
      <c r="E23" s="61"/>
      <c r="F23" s="10"/>
      <c r="G23" s="10"/>
      <c r="H23" s="10"/>
      <c r="I23" s="10"/>
      <c r="J23" s="10"/>
    </row>
    <row r="24" spans="1:10" ht="15">
      <c r="A24" s="60"/>
      <c r="B24" s="61"/>
      <c r="C24" s="61"/>
      <c r="D24" s="61"/>
      <c r="E24" s="61"/>
      <c r="F24" s="10"/>
      <c r="G24" s="10"/>
      <c r="H24" s="10"/>
      <c r="I24" s="10"/>
      <c r="J24" s="10"/>
    </row>
    <row r="25" spans="1:10" ht="15">
      <c r="A25" s="60"/>
      <c r="B25" s="61"/>
      <c r="C25" s="61"/>
      <c r="D25" s="61"/>
      <c r="E25" s="61"/>
      <c r="F25" s="10"/>
      <c r="G25" s="10"/>
      <c r="H25" s="10"/>
      <c r="I25" s="10"/>
      <c r="J25" s="10"/>
    </row>
    <row r="26" spans="1:10" ht="15">
      <c r="A26" s="60"/>
      <c r="B26" s="61"/>
      <c r="C26" s="61"/>
      <c r="D26" s="61"/>
      <c r="E26" s="61"/>
      <c r="F26" s="10"/>
      <c r="G26" s="10"/>
      <c r="H26" s="10"/>
      <c r="I26" s="10"/>
      <c r="J26" s="10"/>
    </row>
    <row r="27" spans="1:10" ht="15">
      <c r="A27" s="60"/>
      <c r="B27" s="61"/>
      <c r="C27" s="61"/>
      <c r="D27" s="61"/>
      <c r="E27" s="61"/>
      <c r="F27" s="10"/>
      <c r="G27" s="10"/>
      <c r="H27" s="10"/>
      <c r="I27" s="10"/>
      <c r="J27" s="10"/>
    </row>
    <row r="28" spans="1:10" ht="15">
      <c r="A28" s="60"/>
      <c r="B28" s="61"/>
      <c r="C28" s="61"/>
      <c r="D28" s="61"/>
      <c r="E28" s="61"/>
      <c r="F28" s="10"/>
      <c r="G28" s="10"/>
      <c r="H28" s="10"/>
      <c r="I28" s="10"/>
      <c r="J28" s="10"/>
    </row>
    <row r="29" spans="1:10" ht="15">
      <c r="A29" s="49"/>
      <c r="B29" s="50"/>
      <c r="C29" s="50"/>
      <c r="D29" s="50"/>
      <c r="E29" s="50"/>
      <c r="F29" s="10"/>
      <c r="G29" s="10"/>
      <c r="H29" s="10"/>
      <c r="I29" s="10"/>
      <c r="J29" s="10"/>
    </row>
    <row r="31" spans="1:10" ht="26.25" customHeight="1">
      <c r="A31" s="336" t="s">
        <v>165</v>
      </c>
      <c r="B31" s="336"/>
      <c r="C31" s="336"/>
      <c r="D31" s="336"/>
      <c r="E31" s="336"/>
      <c r="F31" s="336"/>
      <c r="G31" s="336"/>
      <c r="H31" s="336"/>
      <c r="I31" s="336"/>
      <c r="J31" s="336"/>
    </row>
    <row r="212" spans="1:5" ht="20.25" customHeight="1">
      <c r="A212" s="407" t="s">
        <v>413</v>
      </c>
      <c r="B212" s="408"/>
      <c r="C212" s="408"/>
      <c r="D212" s="408"/>
      <c r="E212" s="408"/>
    </row>
    <row r="213" spans="1:5" ht="18.75" customHeight="1">
      <c r="A213" s="409" t="s">
        <v>414</v>
      </c>
      <c r="B213" s="410"/>
      <c r="C213" s="410"/>
      <c r="D213" s="410"/>
      <c r="E213" s="410"/>
    </row>
    <row r="214" spans="1:5" ht="15">
      <c r="A214" s="411" t="s">
        <v>415</v>
      </c>
      <c r="B214" s="412"/>
      <c r="C214" s="412"/>
      <c r="D214" s="412"/>
      <c r="E214" s="412"/>
    </row>
    <row r="215" spans="1:5" ht="138" customHeight="1">
      <c r="A215" s="413" t="s">
        <v>416</v>
      </c>
      <c r="B215" s="414"/>
      <c r="C215" s="414"/>
      <c r="D215" s="414"/>
      <c r="E215" s="414"/>
    </row>
    <row r="216" spans="1:5" ht="109.5" customHeight="1">
      <c r="A216" s="413" t="s">
        <v>417</v>
      </c>
      <c r="B216" s="414"/>
      <c r="C216" s="414"/>
      <c r="D216" s="414"/>
      <c r="E216" s="414"/>
    </row>
    <row r="217" spans="1:5" ht="52.5" customHeight="1">
      <c r="A217" s="413" t="s">
        <v>451</v>
      </c>
      <c r="B217" s="414"/>
      <c r="C217" s="414"/>
      <c r="D217" s="414"/>
      <c r="E217" s="414"/>
    </row>
    <row r="218" ht="15.75" thickBot="1">
      <c r="A218" s="184"/>
    </row>
    <row r="219" spans="1:6" ht="22.5">
      <c r="A219" s="185" t="s">
        <v>418</v>
      </c>
      <c r="B219" s="186"/>
      <c r="C219" s="186" t="s">
        <v>419</v>
      </c>
      <c r="D219" s="186" t="s">
        <v>420</v>
      </c>
      <c r="E219" s="186" t="s">
        <v>421</v>
      </c>
      <c r="F219" s="417" t="s">
        <v>422</v>
      </c>
    </row>
    <row r="220" spans="1:6" ht="13.5" thickBot="1">
      <c r="A220" s="187" t="s">
        <v>423</v>
      </c>
      <c r="B220" s="188"/>
      <c r="C220" s="188"/>
      <c r="D220" s="188" t="s">
        <v>424</v>
      </c>
      <c r="E220" s="188"/>
      <c r="F220" s="418"/>
    </row>
    <row r="221" spans="1:6" ht="13.5" thickBot="1">
      <c r="A221" s="189" t="s">
        <v>425</v>
      </c>
      <c r="B221" s="188"/>
      <c r="C221" s="190">
        <v>1478.8403</v>
      </c>
      <c r="D221" s="190">
        <v>82.52</v>
      </c>
      <c r="E221" s="190">
        <v>122033.9</v>
      </c>
      <c r="F221" s="190">
        <v>144000</v>
      </c>
    </row>
    <row r="222" spans="1:6" ht="26.25" thickBot="1">
      <c r="A222" s="189" t="s">
        <v>426</v>
      </c>
      <c r="B222" s="191" t="s">
        <v>427</v>
      </c>
      <c r="C222" s="192">
        <v>1571.2678</v>
      </c>
      <c r="D222" s="190">
        <v>82.52</v>
      </c>
      <c r="E222" s="190">
        <v>129661.02</v>
      </c>
      <c r="F222" s="190" t="s">
        <v>428</v>
      </c>
    </row>
    <row r="223" spans="1:6" ht="24.75" thickBot="1">
      <c r="A223" s="189" t="s">
        <v>429</v>
      </c>
      <c r="B223" s="188"/>
      <c r="C223" s="190">
        <v>1314.5247</v>
      </c>
      <c r="D223" s="190">
        <v>82.52</v>
      </c>
      <c r="E223" s="190">
        <v>108474.58</v>
      </c>
      <c r="F223" s="190" t="s">
        <v>430</v>
      </c>
    </row>
    <row r="224" spans="1:6" ht="13.5" thickBot="1">
      <c r="A224" s="189" t="s">
        <v>431</v>
      </c>
      <c r="B224" s="188"/>
      <c r="C224" s="190">
        <v>698.3412</v>
      </c>
      <c r="D224" s="190">
        <v>82.52</v>
      </c>
      <c r="E224" s="190">
        <v>57627.12</v>
      </c>
      <c r="F224" s="190">
        <v>68000</v>
      </c>
    </row>
    <row r="225" spans="1:6" ht="24.75" thickBot="1">
      <c r="A225" s="189" t="s">
        <v>432</v>
      </c>
      <c r="B225" s="188"/>
      <c r="C225" s="190">
        <v>143.7761</v>
      </c>
      <c r="D225" s="190">
        <v>82.52</v>
      </c>
      <c r="E225" s="190">
        <v>11864.41</v>
      </c>
      <c r="F225" s="190" t="s">
        <v>433</v>
      </c>
    </row>
    <row r="226" spans="1:6" ht="13.5" thickBot="1">
      <c r="A226" s="189" t="s">
        <v>434</v>
      </c>
      <c r="B226" s="188"/>
      <c r="C226" s="190">
        <v>0</v>
      </c>
      <c r="D226" s="190">
        <v>82.52</v>
      </c>
      <c r="E226" s="190">
        <v>0</v>
      </c>
      <c r="F226" s="193" t="s">
        <v>435</v>
      </c>
    </row>
    <row r="227" spans="1:6" ht="13.5" thickBot="1">
      <c r="A227" s="189" t="s">
        <v>436</v>
      </c>
      <c r="B227" s="188"/>
      <c r="C227" s="190" t="s">
        <v>437</v>
      </c>
      <c r="D227" s="190">
        <v>82.52</v>
      </c>
      <c r="E227" s="190">
        <v>0</v>
      </c>
      <c r="F227" s="190" t="s">
        <v>438</v>
      </c>
    </row>
    <row r="228" spans="1:6" ht="13.5" thickBot="1">
      <c r="A228" s="189" t="s">
        <v>439</v>
      </c>
      <c r="B228" s="188"/>
      <c r="C228" s="190">
        <v>0</v>
      </c>
      <c r="D228" s="190">
        <v>82.52</v>
      </c>
      <c r="E228" s="190">
        <v>0</v>
      </c>
      <c r="F228" s="190">
        <v>0</v>
      </c>
    </row>
    <row r="229" spans="1:6" ht="13.5" thickBot="1">
      <c r="A229" s="189" t="s">
        <v>440</v>
      </c>
      <c r="B229" s="188"/>
      <c r="C229" s="190">
        <v>0</v>
      </c>
      <c r="D229" s="190">
        <v>82.52</v>
      </c>
      <c r="E229" s="190">
        <v>0</v>
      </c>
      <c r="F229" s="190">
        <v>0</v>
      </c>
    </row>
    <row r="230" spans="1:6" ht="13.5" thickBot="1">
      <c r="A230" s="189" t="s">
        <v>441</v>
      </c>
      <c r="B230" s="188"/>
      <c r="C230" s="190" t="s">
        <v>442</v>
      </c>
      <c r="D230" s="190">
        <v>82.52</v>
      </c>
      <c r="E230" s="192">
        <v>44915.25</v>
      </c>
      <c r="F230" s="190">
        <v>53000</v>
      </c>
    </row>
    <row r="231" spans="1:6" ht="24.75" thickBot="1">
      <c r="A231" s="189" t="s">
        <v>443</v>
      </c>
      <c r="B231" s="188"/>
      <c r="C231" s="190">
        <v>1006.433</v>
      </c>
      <c r="D231" s="190">
        <v>82.52</v>
      </c>
      <c r="E231" s="190" t="s">
        <v>444</v>
      </c>
      <c r="F231" s="190" t="s">
        <v>445</v>
      </c>
    </row>
    <row r="232" spans="1:6" ht="13.5" thickBot="1">
      <c r="A232" s="189" t="s">
        <v>446</v>
      </c>
      <c r="B232" s="188"/>
      <c r="C232" s="190" t="s">
        <v>447</v>
      </c>
      <c r="D232" s="190">
        <v>82.52</v>
      </c>
      <c r="E232" s="192">
        <v>123162.88</v>
      </c>
      <c r="F232" s="192">
        <v>145332.2</v>
      </c>
    </row>
    <row r="233" spans="1:6" ht="13.5" thickBot="1">
      <c r="A233" s="419" t="s">
        <v>448</v>
      </c>
      <c r="B233" s="420"/>
      <c r="C233" s="190">
        <v>8250</v>
      </c>
      <c r="D233" s="190" t="s">
        <v>449</v>
      </c>
      <c r="E233" s="190">
        <v>680790</v>
      </c>
      <c r="F233" s="190">
        <v>803332.2</v>
      </c>
    </row>
    <row r="234" spans="1:5" ht="15">
      <c r="A234" s="415" t="s">
        <v>452</v>
      </c>
      <c r="B234" s="416"/>
      <c r="C234" s="416"/>
      <c r="D234" s="416"/>
      <c r="E234" s="416"/>
    </row>
    <row r="235" spans="1:5" ht="27.75" customHeight="1">
      <c r="A235" s="413" t="s">
        <v>450</v>
      </c>
      <c r="B235" s="414"/>
      <c r="C235" s="414"/>
      <c r="D235" s="414"/>
      <c r="E235" s="414"/>
    </row>
    <row r="236" spans="1:5" ht="30" customHeight="1">
      <c r="A236" s="413" t="s">
        <v>453</v>
      </c>
      <c r="B236" s="414"/>
      <c r="C236" s="414"/>
      <c r="D236" s="414"/>
      <c r="E236" s="414"/>
    </row>
    <row r="237" spans="1:5" ht="46.5" customHeight="1">
      <c r="A237" s="413" t="s">
        <v>454</v>
      </c>
      <c r="B237" s="414"/>
      <c r="C237" s="414"/>
      <c r="D237" s="414"/>
      <c r="E237" s="414"/>
    </row>
    <row r="238" ht="15">
      <c r="A238" s="194"/>
    </row>
    <row r="239" ht="15">
      <c r="A239" s="194" t="s">
        <v>455</v>
      </c>
    </row>
    <row r="240" spans="1:5" ht="75.75" customHeight="1">
      <c r="A240" s="197" t="s">
        <v>456</v>
      </c>
      <c r="E240" s="197" t="s">
        <v>458</v>
      </c>
    </row>
    <row r="241" ht="15">
      <c r="A241" s="184"/>
    </row>
    <row r="242" spans="1:5" ht="42.75">
      <c r="A242" s="195" t="s">
        <v>457</v>
      </c>
      <c r="E242" s="197" t="s">
        <v>460</v>
      </c>
    </row>
    <row r="251" ht="14.25">
      <c r="E251" s="196" t="s">
        <v>459</v>
      </c>
    </row>
  </sheetData>
  <sheetProtection/>
  <mergeCells count="20">
    <mergeCell ref="A236:E236"/>
    <mergeCell ref="A237:E237"/>
    <mergeCell ref="F219:F220"/>
    <mergeCell ref="A233:B233"/>
    <mergeCell ref="A216:E216"/>
    <mergeCell ref="A217:E217"/>
    <mergeCell ref="A235:E235"/>
    <mergeCell ref="A234:E234"/>
    <mergeCell ref="A212:E212"/>
    <mergeCell ref="A213:E213"/>
    <mergeCell ref="A214:E214"/>
    <mergeCell ref="A215:E215"/>
    <mergeCell ref="A1:J1"/>
    <mergeCell ref="B3:E3"/>
    <mergeCell ref="H3:I3"/>
    <mergeCell ref="B4:E4"/>
    <mergeCell ref="A31:J31"/>
    <mergeCell ref="B5:E5"/>
    <mergeCell ref="B6:E6"/>
    <mergeCell ref="B7:E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7"/>
  <drawing r:id="rId6"/>
  <legacyDrawing r:id="rId5"/>
  <oleObjects>
    <oleObject progId="Word.Document.8" shapeId="1448893" r:id="rId1"/>
    <oleObject progId="Word.Document.8" shapeId="1451019" r:id="rId2"/>
    <oleObject progId="Word.Document.8" shapeId="1454556" r:id="rId3"/>
    <oleObject progId="Word.Document.8" shapeId="1456527" r:id="rId4"/>
  </oleObjects>
</worksheet>
</file>

<file path=xl/worksheets/sheet18.xml><?xml version="1.0" encoding="utf-8"?>
<worksheet xmlns="http://schemas.openxmlformats.org/spreadsheetml/2006/main" xmlns:r="http://schemas.openxmlformats.org/officeDocument/2006/relationships">
  <dimension ref="B1:H18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5.375" style="118" customWidth="1"/>
    <col min="2" max="2" width="38.875" style="116" customWidth="1"/>
    <col min="3" max="3" width="44.375" style="116" customWidth="1"/>
    <col min="4" max="4" width="9.125" style="118" customWidth="1"/>
  </cols>
  <sheetData>
    <row r="1" spans="2:3" ht="42" customHeight="1">
      <c r="B1" s="421" t="s">
        <v>277</v>
      </c>
      <c r="C1" s="421"/>
    </row>
    <row r="2" spans="2:3" ht="15.75">
      <c r="B2" s="150"/>
      <c r="C2" s="150"/>
    </row>
    <row r="3" spans="2:3" ht="110.25">
      <c r="B3" s="121" t="s">
        <v>1</v>
      </c>
      <c r="C3" s="182" t="s">
        <v>403</v>
      </c>
    </row>
    <row r="4" spans="2:8" ht="15.75">
      <c r="B4" s="148" t="s">
        <v>2</v>
      </c>
      <c r="C4" s="183">
        <v>7453019764</v>
      </c>
      <c r="D4" s="205"/>
      <c r="E4" s="205"/>
      <c r="F4" s="205"/>
      <c r="G4" s="205"/>
      <c r="H4" s="205"/>
    </row>
    <row r="5" spans="2:8" ht="15.75">
      <c r="B5" s="148" t="s">
        <v>3</v>
      </c>
      <c r="C5" s="183">
        <v>745301001</v>
      </c>
      <c r="D5" s="205"/>
      <c r="E5" s="205"/>
      <c r="F5" s="205"/>
      <c r="G5" s="205"/>
      <c r="H5" s="205"/>
    </row>
    <row r="6" spans="2:8" ht="15.75">
      <c r="B6" s="148" t="s">
        <v>164</v>
      </c>
      <c r="C6" s="183" t="s">
        <v>411</v>
      </c>
      <c r="D6" s="205"/>
      <c r="E6" s="205"/>
      <c r="F6" s="205"/>
      <c r="G6" s="205"/>
      <c r="H6" s="205"/>
    </row>
    <row r="7" spans="2:3" ht="15.75">
      <c r="B7" s="151"/>
      <c r="C7" s="151"/>
    </row>
    <row r="8" spans="2:3" ht="48" customHeight="1">
      <c r="B8" s="152" t="s">
        <v>278</v>
      </c>
      <c r="C8" s="147" t="s">
        <v>461</v>
      </c>
    </row>
    <row r="9" spans="2:3" ht="28.5" customHeight="1">
      <c r="B9" s="153" t="s">
        <v>279</v>
      </c>
      <c r="C9" s="121" t="s">
        <v>462</v>
      </c>
    </row>
    <row r="10" spans="2:3" ht="35.25" customHeight="1">
      <c r="B10" s="153" t="s">
        <v>280</v>
      </c>
      <c r="C10" s="147" t="s">
        <v>166</v>
      </c>
    </row>
    <row r="11" spans="2:3" ht="28.5" customHeight="1">
      <c r="B11" s="153" t="s">
        <v>281</v>
      </c>
      <c r="C11" s="206" t="s">
        <v>463</v>
      </c>
    </row>
    <row r="12" spans="2:3" ht="27" customHeight="1">
      <c r="B12" s="153" t="s">
        <v>282</v>
      </c>
      <c r="C12" s="131"/>
    </row>
    <row r="14" spans="2:3" ht="22.5" customHeight="1">
      <c r="B14" s="120" t="s">
        <v>283</v>
      </c>
      <c r="C14" s="120"/>
    </row>
    <row r="15" spans="2:3" ht="36" customHeight="1">
      <c r="B15" s="422" t="s">
        <v>284</v>
      </c>
      <c r="C15" s="423"/>
    </row>
    <row r="16" spans="2:3" ht="51" customHeight="1">
      <c r="B16" s="424" t="s">
        <v>285</v>
      </c>
      <c r="C16" s="425"/>
    </row>
    <row r="18" spans="2:3" ht="32.25" customHeight="1" hidden="1">
      <c r="B18" s="375" t="s">
        <v>286</v>
      </c>
      <c r="C18" s="375"/>
    </row>
  </sheetData>
  <sheetProtection/>
  <mergeCells count="4">
    <mergeCell ref="B1:C1"/>
    <mergeCell ref="B15:C15"/>
    <mergeCell ref="B16:C16"/>
    <mergeCell ref="B18:C18"/>
  </mergeCells>
  <hyperlinks>
    <hyperlink ref="C11" r:id="rId1" display="sliva.86@mail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C10" sqref="C10:H11"/>
    </sheetView>
  </sheetViews>
  <sheetFormatPr defaultColWidth="9.00390625" defaultRowHeight="12.75"/>
  <cols>
    <col min="1" max="1" width="11.125" style="0" bestFit="1" customWidth="1"/>
    <col min="2" max="2" width="24.125" style="0" customWidth="1"/>
    <col min="3" max="3" width="19.25390625" style="0" customWidth="1"/>
    <col min="4" max="6" width="8.625" style="0" bestFit="1" customWidth="1"/>
    <col min="7" max="7" width="7.125" style="0" bestFit="1" customWidth="1"/>
    <col min="8" max="8" width="9.625" style="0" customWidth="1"/>
  </cols>
  <sheetData>
    <row r="1" spans="1:8" ht="12.75">
      <c r="A1" s="293" t="s">
        <v>0</v>
      </c>
      <c r="B1" s="293"/>
      <c r="C1" s="293"/>
      <c r="D1" s="293"/>
      <c r="E1" s="293"/>
      <c r="F1" s="293"/>
      <c r="G1" s="293"/>
      <c r="H1" s="293"/>
    </row>
    <row r="2" spans="1:8" ht="49.5" customHeight="1">
      <c r="A2" s="293"/>
      <c r="B2" s="293"/>
      <c r="C2" s="293"/>
      <c r="D2" s="293"/>
      <c r="E2" s="293"/>
      <c r="F2" s="293"/>
      <c r="G2" s="293"/>
      <c r="H2" s="293"/>
    </row>
    <row r="3" spans="1:8" ht="18.75">
      <c r="A3" s="1"/>
      <c r="B3" s="1"/>
      <c r="C3" s="1"/>
      <c r="D3" s="1"/>
      <c r="E3" s="1"/>
      <c r="F3" s="1"/>
      <c r="G3" s="1"/>
      <c r="H3" s="1"/>
    </row>
    <row r="4" spans="1:8" ht="33.75" customHeight="1">
      <c r="A4" s="294" t="s">
        <v>293</v>
      </c>
      <c r="B4" s="294"/>
      <c r="C4" s="294"/>
      <c r="D4" s="294"/>
      <c r="E4" s="294"/>
      <c r="F4" s="294"/>
      <c r="G4" s="294"/>
      <c r="H4" s="294"/>
    </row>
    <row r="5" ht="13.5" thickBot="1"/>
    <row r="6" spans="1:8" ht="69.75" customHeight="1" thickTop="1">
      <c r="A6" s="247" t="s">
        <v>1</v>
      </c>
      <c r="B6" s="248"/>
      <c r="C6" s="249" t="s">
        <v>397</v>
      </c>
      <c r="D6" s="250"/>
      <c r="E6" s="250"/>
      <c r="F6" s="250"/>
      <c r="G6" s="250"/>
      <c r="H6" s="251"/>
    </row>
    <row r="7" spans="1:8" ht="15">
      <c r="A7" s="278" t="s">
        <v>2</v>
      </c>
      <c r="B7" s="279"/>
      <c r="C7" s="270">
        <v>7453019764</v>
      </c>
      <c r="D7" s="270"/>
      <c r="E7" s="270"/>
      <c r="F7" s="270"/>
      <c r="G7" s="270"/>
      <c r="H7" s="271"/>
    </row>
    <row r="8" spans="1:8" ht="15">
      <c r="A8" s="278" t="s">
        <v>3</v>
      </c>
      <c r="B8" s="279"/>
      <c r="C8" s="270">
        <v>745301001</v>
      </c>
      <c r="D8" s="270"/>
      <c r="E8" s="270"/>
      <c r="F8" s="270"/>
      <c r="G8" s="270"/>
      <c r="H8" s="271"/>
    </row>
    <row r="9" spans="1:8" ht="15.75" thickBot="1">
      <c r="A9" s="268" t="s">
        <v>4</v>
      </c>
      <c r="B9" s="269"/>
      <c r="C9" s="270" t="s">
        <v>166</v>
      </c>
      <c r="D9" s="270"/>
      <c r="E9" s="270"/>
      <c r="F9" s="270"/>
      <c r="G9" s="270"/>
      <c r="H9" s="271"/>
    </row>
    <row r="10" spans="1:8" ht="13.5" thickTop="1">
      <c r="A10" s="272" t="s">
        <v>5</v>
      </c>
      <c r="B10" s="273"/>
      <c r="C10" s="287" t="s">
        <v>408</v>
      </c>
      <c r="D10" s="288"/>
      <c r="E10" s="288"/>
      <c r="F10" s="288"/>
      <c r="G10" s="288"/>
      <c r="H10" s="289"/>
    </row>
    <row r="11" spans="1:8" ht="57" customHeight="1">
      <c r="A11" s="264"/>
      <c r="B11" s="265"/>
      <c r="C11" s="290"/>
      <c r="D11" s="291"/>
      <c r="E11" s="291"/>
      <c r="F11" s="291"/>
      <c r="G11" s="291"/>
      <c r="H11" s="292"/>
    </row>
    <row r="12" spans="1:8" ht="30.75" customHeight="1">
      <c r="A12" s="264" t="s">
        <v>6</v>
      </c>
      <c r="B12" s="265"/>
      <c r="C12" s="282" t="s">
        <v>167</v>
      </c>
      <c r="D12" s="283"/>
      <c r="E12" s="283"/>
      <c r="F12" s="283"/>
      <c r="G12" s="283"/>
      <c r="H12" s="284"/>
    </row>
    <row r="13" spans="1:8" ht="15">
      <c r="A13" s="264" t="s">
        <v>7</v>
      </c>
      <c r="B13" s="265"/>
      <c r="C13" s="285" t="s">
        <v>407</v>
      </c>
      <c r="D13" s="285"/>
      <c r="E13" s="285"/>
      <c r="F13" s="285"/>
      <c r="G13" s="285"/>
      <c r="H13" s="286"/>
    </row>
    <row r="14" spans="1:8" ht="15.75" thickBot="1">
      <c r="A14" s="256" t="s">
        <v>8</v>
      </c>
      <c r="B14" s="257"/>
      <c r="C14" s="240" t="s">
        <v>168</v>
      </c>
      <c r="D14" s="240"/>
      <c r="E14" s="240"/>
      <c r="F14" s="240"/>
      <c r="G14" s="240"/>
      <c r="H14" s="241"/>
    </row>
    <row r="15" spans="1:8" ht="17.25" customHeight="1" thickBot="1" thickTop="1">
      <c r="A15" s="239" t="s">
        <v>178</v>
      </c>
      <c r="B15" s="239"/>
      <c r="C15" s="239"/>
      <c r="D15" s="239"/>
      <c r="E15" s="239"/>
      <c r="F15" s="239"/>
      <c r="G15" s="239"/>
      <c r="H15" s="239"/>
    </row>
    <row r="16" spans="1:8" ht="14.25" thickBot="1" thickTop="1">
      <c r="A16" s="281" t="s">
        <v>9</v>
      </c>
      <c r="B16" s="281"/>
      <c r="C16" s="281" t="s">
        <v>10</v>
      </c>
      <c r="D16" s="281" t="s">
        <v>11</v>
      </c>
      <c r="E16" s="281"/>
      <c r="F16" s="281"/>
      <c r="G16" s="281"/>
      <c r="H16" s="281" t="s">
        <v>12</v>
      </c>
    </row>
    <row r="17" spans="1:8" ht="47.25" customHeight="1" thickBot="1" thickTop="1">
      <c r="A17" s="281"/>
      <c r="B17" s="281"/>
      <c r="C17" s="281"/>
      <c r="D17" s="3" t="s">
        <v>13</v>
      </c>
      <c r="E17" s="3" t="s">
        <v>14</v>
      </c>
      <c r="F17" s="3" t="s">
        <v>15</v>
      </c>
      <c r="G17" s="3" t="s">
        <v>16</v>
      </c>
      <c r="H17" s="281"/>
    </row>
    <row r="18" spans="1:8" ht="96.75" customHeight="1" thickBot="1" thickTop="1">
      <c r="A18" s="260" t="s">
        <v>17</v>
      </c>
      <c r="B18" s="4" t="s">
        <v>18</v>
      </c>
      <c r="C18" s="3" t="s">
        <v>409</v>
      </c>
      <c r="D18" s="6"/>
      <c r="E18" s="6"/>
      <c r="F18" s="6"/>
      <c r="G18" s="6"/>
      <c r="H18" s="7"/>
    </row>
    <row r="19" spans="1:8" ht="14.25" thickBot="1" thickTop="1">
      <c r="A19" s="260"/>
      <c r="B19" s="8" t="s">
        <v>19</v>
      </c>
      <c r="C19" s="3"/>
      <c r="D19" s="9"/>
      <c r="E19" s="9"/>
      <c r="F19" s="9"/>
      <c r="G19" s="9"/>
      <c r="H19" s="6"/>
    </row>
    <row r="20" spans="1:8" ht="91.5" customHeight="1" thickBot="1" thickTop="1">
      <c r="A20" s="244" t="s">
        <v>20</v>
      </c>
      <c r="B20" s="4" t="s">
        <v>18</v>
      </c>
      <c r="C20" s="3" t="s">
        <v>409</v>
      </c>
      <c r="D20" s="9"/>
      <c r="E20" s="9"/>
      <c r="F20" s="9"/>
      <c r="G20" s="9"/>
      <c r="H20" s="6"/>
    </row>
    <row r="21" spans="1:8" ht="18" customHeight="1" thickBot="1" thickTop="1">
      <c r="A21" s="244"/>
      <c r="B21" s="4" t="s">
        <v>19</v>
      </c>
      <c r="C21" s="3"/>
      <c r="D21" s="9"/>
      <c r="E21" s="9"/>
      <c r="F21" s="9"/>
      <c r="G21" s="9"/>
      <c r="H21" s="6"/>
    </row>
    <row r="22" spans="1:8" ht="30" customHeight="1" thickBot="1" thickTop="1">
      <c r="A22" s="261" t="s">
        <v>21</v>
      </c>
      <c r="B22" s="262"/>
      <c r="C22" s="262"/>
      <c r="D22" s="262"/>
      <c r="E22" s="262"/>
      <c r="F22" s="262"/>
      <c r="G22" s="262"/>
      <c r="H22" s="263"/>
    </row>
    <row r="23" spans="1:8" ht="20.25" customHeight="1" thickBot="1" thickTop="1">
      <c r="A23" s="260" t="s">
        <v>17</v>
      </c>
      <c r="B23" s="4" t="s">
        <v>22</v>
      </c>
      <c r="C23" s="5"/>
      <c r="D23" s="6"/>
      <c r="E23" s="6"/>
      <c r="F23" s="6"/>
      <c r="G23" s="6"/>
      <c r="H23" s="7"/>
    </row>
    <row r="24" spans="1:8" ht="14.25" thickBot="1" thickTop="1">
      <c r="A24" s="260"/>
      <c r="B24" s="8" t="s">
        <v>23</v>
      </c>
      <c r="C24" s="6"/>
      <c r="D24" s="9"/>
      <c r="E24" s="9"/>
      <c r="F24" s="9"/>
      <c r="G24" s="9"/>
      <c r="H24" s="6"/>
    </row>
    <row r="25" spans="1:8" ht="19.5" customHeight="1" thickBot="1" thickTop="1">
      <c r="A25" s="244" t="s">
        <v>20</v>
      </c>
      <c r="B25" s="4" t="s">
        <v>22</v>
      </c>
      <c r="C25" s="6"/>
      <c r="D25" s="9"/>
      <c r="E25" s="9"/>
      <c r="F25" s="9"/>
      <c r="G25" s="9"/>
      <c r="H25" s="6"/>
    </row>
    <row r="26" spans="1:8" ht="14.25" thickBot="1" thickTop="1">
      <c r="A26" s="244"/>
      <c r="B26" s="8" t="s">
        <v>23</v>
      </c>
      <c r="C26" s="9"/>
      <c r="D26" s="9"/>
      <c r="E26" s="9"/>
      <c r="F26" s="9"/>
      <c r="G26" s="9"/>
      <c r="H26" s="6"/>
    </row>
    <row r="27" spans="1:8" ht="27.75" customHeight="1" thickBot="1" thickTop="1">
      <c r="A27" s="245" t="s">
        <v>24</v>
      </c>
      <c r="B27" s="246"/>
      <c r="C27" s="246"/>
      <c r="D27" s="246"/>
      <c r="E27" s="246"/>
      <c r="F27" s="246"/>
      <c r="G27" s="246"/>
      <c r="H27" s="242"/>
    </row>
    <row r="28" spans="1:8" ht="19.5" customHeight="1" thickBot="1" thickTop="1">
      <c r="A28" s="244" t="s">
        <v>17</v>
      </c>
      <c r="B28" s="4" t="s">
        <v>22</v>
      </c>
      <c r="C28" s="5"/>
      <c r="D28" s="6"/>
      <c r="E28" s="6"/>
      <c r="F28" s="6"/>
      <c r="G28" s="6"/>
      <c r="H28" s="7"/>
    </row>
    <row r="29" spans="1:8" ht="14.25" thickBot="1" thickTop="1">
      <c r="A29" s="244"/>
      <c r="B29" s="8" t="s">
        <v>23</v>
      </c>
      <c r="C29" s="6"/>
      <c r="D29" s="9"/>
      <c r="E29" s="9"/>
      <c r="F29" s="9"/>
      <c r="G29" s="9"/>
      <c r="H29" s="6"/>
    </row>
    <row r="30" spans="1:8" ht="18.75" customHeight="1" thickBot="1" thickTop="1">
      <c r="A30" s="244" t="s">
        <v>20</v>
      </c>
      <c r="B30" s="4" t="s">
        <v>22</v>
      </c>
      <c r="C30" s="6"/>
      <c r="D30" s="9"/>
      <c r="E30" s="9"/>
      <c r="F30" s="9"/>
      <c r="G30" s="9"/>
      <c r="H30" s="6"/>
    </row>
    <row r="31" spans="1:8" ht="14.25" thickBot="1" thickTop="1">
      <c r="A31" s="244"/>
      <c r="B31" s="8" t="s">
        <v>23</v>
      </c>
      <c r="C31" s="9"/>
      <c r="D31" s="9"/>
      <c r="E31" s="9"/>
      <c r="F31" s="9"/>
      <c r="G31" s="9"/>
      <c r="H31" s="6"/>
    </row>
    <row r="32" spans="1:8" ht="14.25" thickBot="1" thickTop="1">
      <c r="A32" s="10"/>
      <c r="B32" s="10"/>
      <c r="C32" s="10"/>
      <c r="D32" s="10"/>
      <c r="E32" s="10"/>
      <c r="F32" s="10"/>
      <c r="G32" s="10"/>
      <c r="H32" s="10"/>
    </row>
    <row r="33" spans="1:8" ht="66.75" customHeight="1" thickTop="1">
      <c r="A33" s="247" t="s">
        <v>1</v>
      </c>
      <c r="B33" s="248"/>
      <c r="C33" s="249" t="s">
        <v>397</v>
      </c>
      <c r="D33" s="250"/>
      <c r="E33" s="250"/>
      <c r="F33" s="250"/>
      <c r="G33" s="250"/>
      <c r="H33" s="251"/>
    </row>
    <row r="34" spans="1:8" ht="15">
      <c r="A34" s="278" t="s">
        <v>2</v>
      </c>
      <c r="B34" s="279"/>
      <c r="C34" s="270">
        <v>7453019764</v>
      </c>
      <c r="D34" s="270"/>
      <c r="E34" s="270"/>
      <c r="F34" s="270"/>
      <c r="G34" s="270"/>
      <c r="H34" s="271"/>
    </row>
    <row r="35" spans="1:8" ht="15">
      <c r="A35" s="278" t="s">
        <v>3</v>
      </c>
      <c r="B35" s="279"/>
      <c r="C35" s="270">
        <v>745301001</v>
      </c>
      <c r="D35" s="270"/>
      <c r="E35" s="270"/>
      <c r="F35" s="270"/>
      <c r="G35" s="270"/>
      <c r="H35" s="271"/>
    </row>
    <row r="36" spans="1:8" ht="15.75" thickBot="1">
      <c r="A36" s="268" t="s">
        <v>4</v>
      </c>
      <c r="B36" s="269"/>
      <c r="C36" s="270" t="s">
        <v>166</v>
      </c>
      <c r="D36" s="270"/>
      <c r="E36" s="270"/>
      <c r="F36" s="270"/>
      <c r="G36" s="270"/>
      <c r="H36" s="271"/>
    </row>
    <row r="37" spans="1:8" ht="15.75" thickTop="1">
      <c r="A37" s="272" t="s">
        <v>25</v>
      </c>
      <c r="B37" s="273"/>
      <c r="C37" s="274"/>
      <c r="D37" s="274"/>
      <c r="E37" s="274"/>
      <c r="F37" s="274"/>
      <c r="G37" s="274"/>
      <c r="H37" s="275"/>
    </row>
    <row r="38" spans="1:8" ht="15">
      <c r="A38" s="264" t="s">
        <v>6</v>
      </c>
      <c r="B38" s="265"/>
      <c r="C38" s="266"/>
      <c r="D38" s="266"/>
      <c r="E38" s="266"/>
      <c r="F38" s="266"/>
      <c r="G38" s="266"/>
      <c r="H38" s="267"/>
    </row>
    <row r="39" spans="1:8" ht="15">
      <c r="A39" s="264" t="s">
        <v>26</v>
      </c>
      <c r="B39" s="265"/>
      <c r="C39" s="266"/>
      <c r="D39" s="266"/>
      <c r="E39" s="266"/>
      <c r="F39" s="266"/>
      <c r="G39" s="266"/>
      <c r="H39" s="267"/>
    </row>
    <row r="40" spans="1:8" ht="15.75" thickBot="1">
      <c r="A40" s="252" t="s">
        <v>8</v>
      </c>
      <c r="B40" s="253"/>
      <c r="C40" s="254"/>
      <c r="D40" s="254"/>
      <c r="E40" s="254"/>
      <c r="F40" s="254"/>
      <c r="G40" s="254"/>
      <c r="H40" s="243"/>
    </row>
    <row r="41" spans="1:8" ht="14.25" thickBot="1" thickTop="1">
      <c r="A41" s="260" t="s">
        <v>27</v>
      </c>
      <c r="B41" s="260"/>
      <c r="C41" s="280" t="s">
        <v>28</v>
      </c>
      <c r="D41" s="280"/>
      <c r="E41" s="280"/>
      <c r="F41" s="280"/>
      <c r="G41" s="280"/>
      <c r="H41" s="280"/>
    </row>
    <row r="42" spans="1:8" ht="14.25" thickBot="1" thickTop="1">
      <c r="A42" s="10"/>
      <c r="B42" s="10"/>
      <c r="C42" s="10"/>
      <c r="D42" s="10"/>
      <c r="E42" s="10"/>
      <c r="F42" s="10"/>
      <c r="G42" s="10"/>
      <c r="H42" s="10"/>
    </row>
    <row r="43" spans="1:8" ht="71.25" customHeight="1" thickTop="1">
      <c r="A43" s="247" t="s">
        <v>1</v>
      </c>
      <c r="B43" s="248"/>
      <c r="C43" s="249" t="s">
        <v>397</v>
      </c>
      <c r="D43" s="250"/>
      <c r="E43" s="250"/>
      <c r="F43" s="250"/>
      <c r="G43" s="250"/>
      <c r="H43" s="251"/>
    </row>
    <row r="44" spans="1:8" ht="15">
      <c r="A44" s="278" t="s">
        <v>2</v>
      </c>
      <c r="B44" s="279"/>
      <c r="C44" s="270">
        <v>7453019764</v>
      </c>
      <c r="D44" s="270"/>
      <c r="E44" s="270"/>
      <c r="F44" s="270"/>
      <c r="G44" s="270"/>
      <c r="H44" s="271"/>
    </row>
    <row r="45" spans="1:8" ht="15">
      <c r="A45" s="278" t="s">
        <v>3</v>
      </c>
      <c r="B45" s="279"/>
      <c r="C45" s="270">
        <v>745301001</v>
      </c>
      <c r="D45" s="270"/>
      <c r="E45" s="270"/>
      <c r="F45" s="270"/>
      <c r="G45" s="270"/>
      <c r="H45" s="271"/>
    </row>
    <row r="46" spans="1:8" ht="15.75" thickBot="1">
      <c r="A46" s="268" t="s">
        <v>4</v>
      </c>
      <c r="B46" s="269"/>
      <c r="C46" s="270" t="s">
        <v>166</v>
      </c>
      <c r="D46" s="270"/>
      <c r="E46" s="270"/>
      <c r="F46" s="270"/>
      <c r="G46" s="270"/>
      <c r="H46" s="271"/>
    </row>
    <row r="47" spans="1:8" ht="13.5" thickTop="1">
      <c r="A47" s="272" t="s">
        <v>29</v>
      </c>
      <c r="B47" s="273"/>
      <c r="C47" s="274"/>
      <c r="D47" s="274"/>
      <c r="E47" s="274"/>
      <c r="F47" s="274"/>
      <c r="G47" s="274"/>
      <c r="H47" s="275"/>
    </row>
    <row r="48" spans="1:8" ht="21" customHeight="1">
      <c r="A48" s="264"/>
      <c r="B48" s="265"/>
      <c r="C48" s="276"/>
      <c r="D48" s="276"/>
      <c r="E48" s="276"/>
      <c r="F48" s="276"/>
      <c r="G48" s="276"/>
      <c r="H48" s="277"/>
    </row>
    <row r="49" spans="1:8" ht="15">
      <c r="A49" s="264" t="s">
        <v>6</v>
      </c>
      <c r="B49" s="265"/>
      <c r="C49" s="266"/>
      <c r="D49" s="266"/>
      <c r="E49" s="266"/>
      <c r="F49" s="266"/>
      <c r="G49" s="266"/>
      <c r="H49" s="267"/>
    </row>
    <row r="50" spans="1:8" ht="15">
      <c r="A50" s="264" t="s">
        <v>26</v>
      </c>
      <c r="B50" s="265"/>
      <c r="C50" s="266"/>
      <c r="D50" s="266"/>
      <c r="E50" s="266"/>
      <c r="F50" s="266"/>
      <c r="G50" s="266"/>
      <c r="H50" s="267"/>
    </row>
    <row r="51" spans="1:8" ht="15.75" thickBot="1">
      <c r="A51" s="256" t="s">
        <v>8</v>
      </c>
      <c r="B51" s="257"/>
      <c r="C51" s="258"/>
      <c r="D51" s="258"/>
      <c r="E51" s="258"/>
      <c r="F51" s="258"/>
      <c r="G51" s="258"/>
      <c r="H51" s="259"/>
    </row>
    <row r="52" spans="1:8" ht="45" customHeight="1" thickBot="1" thickTop="1">
      <c r="A52" s="260" t="s">
        <v>30</v>
      </c>
      <c r="B52" s="260"/>
      <c r="C52" s="261" t="s">
        <v>31</v>
      </c>
      <c r="D52" s="262"/>
      <c r="E52" s="262"/>
      <c r="F52" s="262"/>
      <c r="G52" s="262"/>
      <c r="H52" s="263"/>
    </row>
    <row r="53" spans="1:8" ht="13.5" thickTop="1">
      <c r="A53" s="10"/>
      <c r="B53" s="10"/>
      <c r="C53" s="10"/>
      <c r="D53" s="10"/>
      <c r="E53" s="10"/>
      <c r="F53" s="10"/>
      <c r="G53" s="10"/>
      <c r="H53" s="10"/>
    </row>
    <row r="54" spans="1:8" ht="30" customHeight="1">
      <c r="A54" s="255" t="s">
        <v>32</v>
      </c>
      <c r="B54" s="255"/>
      <c r="C54" s="255"/>
      <c r="D54" s="255"/>
      <c r="E54" s="255"/>
      <c r="F54" s="255"/>
      <c r="G54" s="255"/>
      <c r="H54" s="255"/>
    </row>
    <row r="55" spans="1:8" ht="61.5" customHeight="1">
      <c r="A55" s="255" t="s">
        <v>33</v>
      </c>
      <c r="B55" s="255"/>
      <c r="C55" s="255"/>
      <c r="D55" s="255"/>
      <c r="E55" s="255"/>
      <c r="F55" s="255"/>
      <c r="G55" s="255"/>
      <c r="H55" s="255"/>
    </row>
  </sheetData>
  <sheetProtection/>
  <mergeCells count="69">
    <mergeCell ref="A1:H2"/>
    <mergeCell ref="A4:H4"/>
    <mergeCell ref="A6:B6"/>
    <mergeCell ref="C6:H6"/>
    <mergeCell ref="A7:B7"/>
    <mergeCell ref="C7:H7"/>
    <mergeCell ref="A8:B8"/>
    <mergeCell ref="C8:H8"/>
    <mergeCell ref="A9:B9"/>
    <mergeCell ref="C9:H9"/>
    <mergeCell ref="A10:B11"/>
    <mergeCell ref="C10:H11"/>
    <mergeCell ref="A12:B12"/>
    <mergeCell ref="C12:H12"/>
    <mergeCell ref="A13:B13"/>
    <mergeCell ref="C13:H13"/>
    <mergeCell ref="A14:B14"/>
    <mergeCell ref="C14:H14"/>
    <mergeCell ref="A15:H15"/>
    <mergeCell ref="A16:B17"/>
    <mergeCell ref="C16:C17"/>
    <mergeCell ref="D16:G16"/>
    <mergeCell ref="H16:H17"/>
    <mergeCell ref="A18:A19"/>
    <mergeCell ref="A20:A21"/>
    <mergeCell ref="A22:H22"/>
    <mergeCell ref="A23:A24"/>
    <mergeCell ref="A25:A26"/>
    <mergeCell ref="A27:H27"/>
    <mergeCell ref="A28:A29"/>
    <mergeCell ref="A30:A31"/>
    <mergeCell ref="A33:B33"/>
    <mergeCell ref="C33:H33"/>
    <mergeCell ref="A34:B34"/>
    <mergeCell ref="C34:H34"/>
    <mergeCell ref="A35:B35"/>
    <mergeCell ref="C35:H35"/>
    <mergeCell ref="A36:B36"/>
    <mergeCell ref="C36:H36"/>
    <mergeCell ref="A37:B37"/>
    <mergeCell ref="C37:H37"/>
    <mergeCell ref="A38:B38"/>
    <mergeCell ref="C38:H38"/>
    <mergeCell ref="A39:B39"/>
    <mergeCell ref="C39:H39"/>
    <mergeCell ref="A40:B40"/>
    <mergeCell ref="C40:H40"/>
    <mergeCell ref="A41:B41"/>
    <mergeCell ref="C41:H41"/>
    <mergeCell ref="A43:B43"/>
    <mergeCell ref="C43:H43"/>
    <mergeCell ref="A44:B44"/>
    <mergeCell ref="C44:H44"/>
    <mergeCell ref="A45:B45"/>
    <mergeCell ref="C45:H45"/>
    <mergeCell ref="A46:B46"/>
    <mergeCell ref="C46:H46"/>
    <mergeCell ref="A47:B48"/>
    <mergeCell ref="C47:H48"/>
    <mergeCell ref="A49:B49"/>
    <mergeCell ref="C49:H49"/>
    <mergeCell ref="A50:B50"/>
    <mergeCell ref="C50:H50"/>
    <mergeCell ref="A54:H54"/>
    <mergeCell ref="A55:H55"/>
    <mergeCell ref="A51:B51"/>
    <mergeCell ref="C51:H51"/>
    <mergeCell ref="A52:B52"/>
    <mergeCell ref="C52:H52"/>
  </mergeCells>
  <printOptions/>
  <pageMargins left="0" right="0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G13" sqref="G13"/>
    </sheetView>
  </sheetViews>
  <sheetFormatPr defaultColWidth="9.00390625" defaultRowHeight="12.75"/>
  <cols>
    <col min="2" max="2" width="31.875" style="0" customWidth="1"/>
    <col min="4" max="4" width="46.625" style="0" customWidth="1"/>
  </cols>
  <sheetData>
    <row r="1" spans="1:4" ht="40.5" customHeight="1">
      <c r="A1" s="320" t="s">
        <v>294</v>
      </c>
      <c r="B1" s="321"/>
      <c r="C1" s="321"/>
      <c r="D1" s="321"/>
    </row>
    <row r="2" spans="1:4" ht="13.5" thickBot="1">
      <c r="A2" s="10"/>
      <c r="B2" s="10"/>
      <c r="C2" s="10"/>
      <c r="D2" s="10"/>
    </row>
    <row r="3" spans="1:4" ht="66.75" customHeight="1" thickTop="1">
      <c r="A3" s="312" t="s">
        <v>1</v>
      </c>
      <c r="B3" s="313"/>
      <c r="C3" s="249" t="s">
        <v>397</v>
      </c>
      <c r="D3" s="251"/>
    </row>
    <row r="4" spans="1:4" ht="15">
      <c r="A4" s="299" t="s">
        <v>34</v>
      </c>
      <c r="B4" s="300"/>
      <c r="C4" s="309">
        <v>7453019764</v>
      </c>
      <c r="D4" s="310"/>
    </row>
    <row r="5" spans="1:4" ht="15">
      <c r="A5" s="299" t="s">
        <v>3</v>
      </c>
      <c r="B5" s="300"/>
      <c r="C5" s="309">
        <v>745301001</v>
      </c>
      <c r="D5" s="310"/>
    </row>
    <row r="6" spans="1:4" ht="15.75" thickBot="1">
      <c r="A6" s="299" t="s">
        <v>35</v>
      </c>
      <c r="B6" s="300"/>
      <c r="C6" s="314" t="s">
        <v>169</v>
      </c>
      <c r="D6" s="315"/>
    </row>
    <row r="7" spans="1:4" ht="61.5" customHeight="1" thickTop="1">
      <c r="A7" s="272" t="s">
        <v>5</v>
      </c>
      <c r="B7" s="273"/>
      <c r="C7" s="316" t="s">
        <v>410</v>
      </c>
      <c r="D7" s="317"/>
    </row>
    <row r="8" spans="1:4" ht="30.75" customHeight="1">
      <c r="A8" s="305" t="s">
        <v>6</v>
      </c>
      <c r="B8" s="306"/>
      <c r="C8" s="322" t="s">
        <v>170</v>
      </c>
      <c r="D8" s="323"/>
    </row>
    <row r="9" spans="1:4" ht="15">
      <c r="A9" s="299" t="s">
        <v>36</v>
      </c>
      <c r="B9" s="300"/>
      <c r="C9" s="276" t="s">
        <v>406</v>
      </c>
      <c r="D9" s="277"/>
    </row>
    <row r="10" spans="1:4" ht="15.75" thickBot="1">
      <c r="A10" s="318" t="s">
        <v>8</v>
      </c>
      <c r="B10" s="319"/>
      <c r="C10" s="307" t="s">
        <v>168</v>
      </c>
      <c r="D10" s="308"/>
    </row>
    <row r="11" spans="1:4" ht="16.5" thickBot="1" thickTop="1">
      <c r="A11" s="295" t="s">
        <v>37</v>
      </c>
      <c r="B11" s="295"/>
      <c r="C11" s="295" t="s">
        <v>38</v>
      </c>
      <c r="D11" s="295"/>
    </row>
    <row r="12" spans="1:4" ht="14.25" thickBot="1" thickTop="1">
      <c r="A12" s="260" t="s">
        <v>39</v>
      </c>
      <c r="B12" s="260"/>
      <c r="C12" s="296" t="s">
        <v>409</v>
      </c>
      <c r="D12" s="289"/>
    </row>
    <row r="13" spans="1:4" ht="30" customHeight="1" thickBot="1" thickTop="1">
      <c r="A13" s="260"/>
      <c r="B13" s="260"/>
      <c r="C13" s="297"/>
      <c r="D13" s="298"/>
    </row>
    <row r="14" spans="1:4" ht="14.25" thickBot="1" thickTop="1">
      <c r="A14" s="10"/>
      <c r="B14" s="10"/>
      <c r="C14" s="10"/>
      <c r="D14" s="10"/>
    </row>
    <row r="15" spans="1:4" ht="72.75" customHeight="1" thickTop="1">
      <c r="A15" s="312" t="s">
        <v>1</v>
      </c>
      <c r="B15" s="313"/>
      <c r="C15" s="249" t="s">
        <v>397</v>
      </c>
      <c r="D15" s="251"/>
    </row>
    <row r="16" spans="1:4" ht="15">
      <c r="A16" s="299" t="s">
        <v>34</v>
      </c>
      <c r="B16" s="300"/>
      <c r="C16" s="309">
        <v>7453019764</v>
      </c>
      <c r="D16" s="310"/>
    </row>
    <row r="17" spans="1:4" ht="15">
      <c r="A17" s="299" t="s">
        <v>3</v>
      </c>
      <c r="B17" s="300"/>
      <c r="C17" s="309">
        <v>745301001</v>
      </c>
      <c r="D17" s="310"/>
    </row>
    <row r="18" spans="1:4" ht="15">
      <c r="A18" s="299" t="s">
        <v>35</v>
      </c>
      <c r="B18" s="300"/>
      <c r="C18" s="309" t="s">
        <v>169</v>
      </c>
      <c r="D18" s="311"/>
    </row>
    <row r="19" spans="1:4" ht="15">
      <c r="A19" s="301" t="s">
        <v>40</v>
      </c>
      <c r="B19" s="302"/>
      <c r="C19" s="303"/>
      <c r="D19" s="304"/>
    </row>
    <row r="20" spans="1:4" ht="15">
      <c r="A20" s="305" t="s">
        <v>6</v>
      </c>
      <c r="B20" s="306"/>
      <c r="C20" s="276"/>
      <c r="D20" s="277"/>
    </row>
    <row r="21" spans="1:4" ht="15">
      <c r="A21" s="299" t="s">
        <v>41</v>
      </c>
      <c r="B21" s="300"/>
      <c r="C21" s="276"/>
      <c r="D21" s="277"/>
    </row>
    <row r="22" spans="1:4" ht="15.75" thickBot="1">
      <c r="A22" s="299" t="s">
        <v>8</v>
      </c>
      <c r="B22" s="300"/>
      <c r="C22" s="276"/>
      <c r="D22" s="277"/>
    </row>
    <row r="23" spans="1:4" ht="16.5" thickBot="1" thickTop="1">
      <c r="A23" s="295" t="s">
        <v>37</v>
      </c>
      <c r="B23" s="295"/>
      <c r="C23" s="295" t="s">
        <v>38</v>
      </c>
      <c r="D23" s="295"/>
    </row>
    <row r="24" spans="1:4" ht="24.75" customHeight="1" thickBot="1" thickTop="1">
      <c r="A24" s="260" t="s">
        <v>42</v>
      </c>
      <c r="B24" s="260"/>
      <c r="C24" s="296" t="s">
        <v>43</v>
      </c>
      <c r="D24" s="289"/>
    </row>
    <row r="25" spans="1:4" ht="28.5" customHeight="1" thickBot="1" thickTop="1">
      <c r="A25" s="260"/>
      <c r="B25" s="260"/>
      <c r="C25" s="297"/>
      <c r="D25" s="298"/>
    </row>
    <row r="26" spans="1:4" ht="13.5" thickTop="1">
      <c r="A26" s="10"/>
      <c r="B26" s="10"/>
      <c r="C26" s="10"/>
      <c r="D26" s="10"/>
    </row>
    <row r="27" spans="1:4" ht="33" customHeight="1">
      <c r="A27" s="255" t="s">
        <v>32</v>
      </c>
      <c r="B27" s="255"/>
      <c r="C27" s="255"/>
      <c r="D27" s="255"/>
    </row>
    <row r="28" spans="1:4" ht="66" customHeight="1">
      <c r="A28" s="255" t="s">
        <v>33</v>
      </c>
      <c r="B28" s="255"/>
      <c r="C28" s="255"/>
      <c r="D28" s="255"/>
    </row>
  </sheetData>
  <sheetProtection/>
  <mergeCells count="43">
    <mergeCell ref="A5:B5"/>
    <mergeCell ref="C5:D5"/>
    <mergeCell ref="A6:B6"/>
    <mergeCell ref="A1:D1"/>
    <mergeCell ref="A3:B3"/>
    <mergeCell ref="C3:D3"/>
    <mergeCell ref="A4:B4"/>
    <mergeCell ref="C4:D4"/>
    <mergeCell ref="C12:D13"/>
    <mergeCell ref="A9:B9"/>
    <mergeCell ref="C9:D9"/>
    <mergeCell ref="A10:B10"/>
    <mergeCell ref="C6:D6"/>
    <mergeCell ref="A7:B7"/>
    <mergeCell ref="C7:D7"/>
    <mergeCell ref="A11:B11"/>
    <mergeCell ref="C11:D11"/>
    <mergeCell ref="A8:B8"/>
    <mergeCell ref="C8:D8"/>
    <mergeCell ref="C10:D10"/>
    <mergeCell ref="A17:B17"/>
    <mergeCell ref="C17:D17"/>
    <mergeCell ref="A18:B18"/>
    <mergeCell ref="C18:D18"/>
    <mergeCell ref="A15:B15"/>
    <mergeCell ref="C15:D15"/>
    <mergeCell ref="A16:B16"/>
    <mergeCell ref="C16:D16"/>
    <mergeCell ref="A12:B13"/>
    <mergeCell ref="A19:B19"/>
    <mergeCell ref="C19:D19"/>
    <mergeCell ref="A20:B20"/>
    <mergeCell ref="C20:D20"/>
    <mergeCell ref="A21:B21"/>
    <mergeCell ref="C21:D21"/>
    <mergeCell ref="A22:B22"/>
    <mergeCell ref="C22:D22"/>
    <mergeCell ref="A27:D27"/>
    <mergeCell ref="A28:D28"/>
    <mergeCell ref="A23:B23"/>
    <mergeCell ref="C23:D23"/>
    <mergeCell ref="A24:B25"/>
    <mergeCell ref="C24:D25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7">
      <selection activeCell="D18" sqref="D18:E18"/>
    </sheetView>
  </sheetViews>
  <sheetFormatPr defaultColWidth="9.00390625" defaultRowHeight="12.75"/>
  <cols>
    <col min="1" max="1" width="45.25390625" style="0" customWidth="1"/>
    <col min="2" max="2" width="55.625" style="0" customWidth="1"/>
  </cols>
  <sheetData>
    <row r="1" spans="1:2" ht="36" customHeight="1" thickBot="1">
      <c r="A1" s="324" t="s">
        <v>295</v>
      </c>
      <c r="B1" s="324"/>
    </row>
    <row r="2" spans="1:2" ht="81.75" customHeight="1" thickTop="1">
      <c r="A2" s="64" t="s">
        <v>1</v>
      </c>
      <c r="B2" s="175" t="s">
        <v>397</v>
      </c>
    </row>
    <row r="3" spans="1:2" ht="15">
      <c r="A3" s="12" t="s">
        <v>2</v>
      </c>
      <c r="B3" s="66">
        <v>7453019764</v>
      </c>
    </row>
    <row r="4" spans="1:2" ht="15">
      <c r="A4" s="12" t="s">
        <v>3</v>
      </c>
      <c r="B4" s="66">
        <v>745301001</v>
      </c>
    </row>
    <row r="5" spans="1:2" ht="15.75" thickBot="1">
      <c r="A5" s="12" t="s">
        <v>35</v>
      </c>
      <c r="B5" s="66" t="s">
        <v>171</v>
      </c>
    </row>
    <row r="6" spans="1:2" ht="73.5" thickTop="1">
      <c r="A6" s="14" t="s">
        <v>44</v>
      </c>
      <c r="B6" s="15"/>
    </row>
    <row r="7" spans="1:2" ht="30">
      <c r="A7" s="2" t="s">
        <v>6</v>
      </c>
      <c r="B7" s="13"/>
    </row>
    <row r="8" spans="1:2" ht="15">
      <c r="A8" s="16" t="s">
        <v>36</v>
      </c>
      <c r="B8" s="13"/>
    </row>
    <row r="9" spans="1:2" ht="15.75" thickBot="1">
      <c r="A9" s="17" t="s">
        <v>8</v>
      </c>
      <c r="B9" s="18"/>
    </row>
    <row r="10" spans="1:2" ht="16.5" thickBot="1" thickTop="1">
      <c r="A10" s="11" t="s">
        <v>37</v>
      </c>
      <c r="B10" s="11" t="s">
        <v>38</v>
      </c>
    </row>
    <row r="11" spans="1:2" ht="43.5" customHeight="1" thickBot="1" thickTop="1">
      <c r="A11" s="19" t="s">
        <v>45</v>
      </c>
      <c r="B11" s="51" t="s">
        <v>172</v>
      </c>
    </row>
    <row r="12" spans="1:2" ht="14.25" thickBot="1" thickTop="1">
      <c r="A12" s="10"/>
      <c r="B12" s="10"/>
    </row>
    <row r="13" spans="1:2" ht="79.5" customHeight="1" thickTop="1">
      <c r="A13" s="64" t="s">
        <v>1</v>
      </c>
      <c r="B13" s="175" t="s">
        <v>397</v>
      </c>
    </row>
    <row r="14" spans="1:2" ht="15">
      <c r="A14" s="12" t="s">
        <v>2</v>
      </c>
      <c r="B14" s="65">
        <v>7453019764</v>
      </c>
    </row>
    <row r="15" spans="1:2" ht="15">
      <c r="A15" s="12" t="s">
        <v>3</v>
      </c>
      <c r="B15" s="65">
        <v>745301001</v>
      </c>
    </row>
    <row r="16" spans="1:2" ht="15.75" thickBot="1">
      <c r="A16" s="12" t="s">
        <v>35</v>
      </c>
      <c r="B16" s="65" t="s">
        <v>171</v>
      </c>
    </row>
    <row r="17" spans="1:2" ht="58.5" thickTop="1">
      <c r="A17" s="14" t="s">
        <v>46</v>
      </c>
      <c r="B17" s="15"/>
    </row>
    <row r="18" spans="1:2" ht="30">
      <c r="A18" s="2" t="s">
        <v>6</v>
      </c>
      <c r="B18" s="13"/>
    </row>
    <row r="19" spans="1:2" ht="15">
      <c r="A19" s="16" t="s">
        <v>36</v>
      </c>
      <c r="B19" s="13"/>
    </row>
    <row r="20" spans="1:2" ht="15.75" thickBot="1">
      <c r="A20" s="17" t="s">
        <v>8</v>
      </c>
      <c r="B20" s="18"/>
    </row>
    <row r="21" spans="1:2" ht="16.5" thickBot="1" thickTop="1">
      <c r="A21" s="11" t="s">
        <v>37</v>
      </c>
      <c r="B21" s="11" t="s">
        <v>38</v>
      </c>
    </row>
    <row r="22" spans="1:2" ht="27" thickBot="1" thickTop="1">
      <c r="A22" s="19" t="s">
        <v>47</v>
      </c>
      <c r="B22" s="52" t="s">
        <v>173</v>
      </c>
    </row>
    <row r="23" spans="1:2" ht="13.5" thickTop="1">
      <c r="A23" s="10"/>
      <c r="B23" s="10"/>
    </row>
    <row r="24" spans="1:2" ht="31.5" customHeight="1">
      <c r="A24" s="325" t="s">
        <v>32</v>
      </c>
      <c r="B24" s="325"/>
    </row>
    <row r="25" spans="1:2" ht="57" customHeight="1">
      <c r="A25" s="325" t="s">
        <v>33</v>
      </c>
      <c r="B25" s="325"/>
    </row>
  </sheetData>
  <sheetProtection/>
  <mergeCells count="3">
    <mergeCell ref="A1:B1"/>
    <mergeCell ref="A24:B24"/>
    <mergeCell ref="A25:B25"/>
  </mergeCells>
  <printOptions/>
  <pageMargins left="0.1968503937007874" right="0.1968503937007874" top="0.3937007874015748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80"/>
  <sheetViews>
    <sheetView zoomScalePageLayoutView="0" workbookViewId="0" topLeftCell="A49">
      <selection activeCell="D47" sqref="D47"/>
    </sheetView>
  </sheetViews>
  <sheetFormatPr defaultColWidth="9.00390625" defaultRowHeight="12.75"/>
  <cols>
    <col min="1" max="1" width="4.25390625" style="156" customWidth="1"/>
    <col min="2" max="2" width="53.875" style="157" customWidth="1"/>
    <col min="3" max="3" width="16.125" style="158" customWidth="1"/>
    <col min="4" max="4" width="23.75390625" style="159" customWidth="1"/>
  </cols>
  <sheetData>
    <row r="2" spans="2:4" ht="30" customHeight="1">
      <c r="B2" s="332" t="s">
        <v>296</v>
      </c>
      <c r="C2" s="333"/>
      <c r="D2" s="333"/>
    </row>
    <row r="3" ht="14.25" customHeight="1"/>
    <row r="4" spans="2:4" ht="114.75" customHeight="1">
      <c r="B4" s="153" t="s">
        <v>1</v>
      </c>
      <c r="C4" s="328" t="s">
        <v>398</v>
      </c>
      <c r="D4" s="329"/>
    </row>
    <row r="5" spans="2:4" ht="15.75">
      <c r="B5" s="153" t="s">
        <v>2</v>
      </c>
      <c r="C5" s="334">
        <v>7453019764</v>
      </c>
      <c r="D5" s="335"/>
    </row>
    <row r="6" spans="2:4" ht="15.75">
      <c r="B6" s="153" t="s">
        <v>3</v>
      </c>
      <c r="C6" s="334">
        <v>745301001</v>
      </c>
      <c r="D6" s="335"/>
    </row>
    <row r="7" spans="2:4" ht="31.5" customHeight="1">
      <c r="B7" s="153" t="s">
        <v>35</v>
      </c>
      <c r="C7" s="330" t="s">
        <v>171</v>
      </c>
      <c r="D7" s="331"/>
    </row>
    <row r="8" spans="2:4" ht="15.75">
      <c r="B8" s="153" t="s">
        <v>297</v>
      </c>
      <c r="C8" s="328" t="s">
        <v>411</v>
      </c>
      <c r="D8" s="329"/>
    </row>
    <row r="9" spans="2:4" ht="34.5" customHeight="1">
      <c r="B9" s="149" t="s">
        <v>298</v>
      </c>
      <c r="C9" s="328" t="s">
        <v>412</v>
      </c>
      <c r="D9" s="329"/>
    </row>
    <row r="11" ht="14.25" customHeight="1"/>
    <row r="12" spans="1:4" s="163" customFormat="1" ht="34.5" customHeight="1">
      <c r="A12" s="160" t="s">
        <v>239</v>
      </c>
      <c r="B12" s="161" t="s">
        <v>50</v>
      </c>
      <c r="C12" s="162" t="s">
        <v>299</v>
      </c>
      <c r="D12" s="121" t="s">
        <v>38</v>
      </c>
    </row>
    <row r="13" spans="1:4" ht="20.25" customHeight="1">
      <c r="A13" s="160" t="s">
        <v>300</v>
      </c>
      <c r="B13" s="154" t="s">
        <v>301</v>
      </c>
      <c r="C13" s="147" t="s">
        <v>302</v>
      </c>
      <c r="D13" s="164"/>
    </row>
    <row r="14" spans="1:4" ht="18.75" customHeight="1">
      <c r="A14" s="165" t="s">
        <v>303</v>
      </c>
      <c r="B14" s="166" t="s">
        <v>304</v>
      </c>
      <c r="C14" s="167" t="s">
        <v>305</v>
      </c>
      <c r="D14" s="168"/>
    </row>
    <row r="15" spans="1:4" ht="18.75" customHeight="1">
      <c r="A15" s="165" t="s">
        <v>306</v>
      </c>
      <c r="B15" s="166" t="s">
        <v>92</v>
      </c>
      <c r="C15" s="167" t="s">
        <v>305</v>
      </c>
      <c r="D15" s="168"/>
    </row>
    <row r="16" spans="1:4" ht="18.75" customHeight="1">
      <c r="A16" s="165"/>
      <c r="B16" s="169" t="s">
        <v>307</v>
      </c>
      <c r="C16" s="170" t="s">
        <v>308</v>
      </c>
      <c r="D16" s="168"/>
    </row>
    <row r="17" spans="1:4" ht="18.75" customHeight="1">
      <c r="A17" s="165"/>
      <c r="B17" s="169" t="s">
        <v>309</v>
      </c>
      <c r="C17" s="170" t="s">
        <v>310</v>
      </c>
      <c r="D17" s="168"/>
    </row>
    <row r="18" spans="1:4" ht="18.75" customHeight="1" hidden="1">
      <c r="A18" s="165"/>
      <c r="B18" s="169" t="s">
        <v>96</v>
      </c>
      <c r="C18" s="326"/>
      <c r="D18" s="327"/>
    </row>
    <row r="19" spans="1:4" ht="18.75" customHeight="1">
      <c r="A19" s="165" t="s">
        <v>311</v>
      </c>
      <c r="B19" s="166" t="s">
        <v>312</v>
      </c>
      <c r="C19" s="167" t="s">
        <v>305</v>
      </c>
      <c r="D19" s="168"/>
    </row>
    <row r="20" spans="1:4" ht="18.75" customHeight="1">
      <c r="A20" s="165"/>
      <c r="B20" s="169" t="s">
        <v>313</v>
      </c>
      <c r="C20" s="170" t="s">
        <v>314</v>
      </c>
      <c r="D20" s="168"/>
    </row>
    <row r="21" spans="1:4" ht="18.75" customHeight="1">
      <c r="A21" s="165"/>
      <c r="B21" s="169" t="s">
        <v>309</v>
      </c>
      <c r="C21" s="170" t="s">
        <v>315</v>
      </c>
      <c r="D21" s="168"/>
    </row>
    <row r="22" spans="1:4" ht="18.75" customHeight="1" hidden="1">
      <c r="A22" s="165"/>
      <c r="B22" s="169" t="s">
        <v>96</v>
      </c>
      <c r="C22" s="326"/>
      <c r="D22" s="327"/>
    </row>
    <row r="23" spans="1:4" ht="18.75" customHeight="1">
      <c r="A23" s="165" t="s">
        <v>316</v>
      </c>
      <c r="B23" s="171" t="s">
        <v>101</v>
      </c>
      <c r="C23" s="167" t="s">
        <v>305</v>
      </c>
      <c r="D23" s="168"/>
    </row>
    <row r="24" spans="1:4" ht="18.75" customHeight="1">
      <c r="A24" s="165"/>
      <c r="B24" s="172" t="s">
        <v>317</v>
      </c>
      <c r="C24" s="170" t="s">
        <v>314</v>
      </c>
      <c r="D24" s="168"/>
    </row>
    <row r="25" spans="1:4" ht="18.75" customHeight="1">
      <c r="A25" s="165"/>
      <c r="B25" s="172" t="s">
        <v>318</v>
      </c>
      <c r="C25" s="170" t="s">
        <v>315</v>
      </c>
      <c r="D25" s="168"/>
    </row>
    <row r="26" spans="1:4" ht="18.75" customHeight="1" hidden="1">
      <c r="A26" s="165"/>
      <c r="B26" s="172" t="s">
        <v>96</v>
      </c>
      <c r="C26" s="326"/>
      <c r="D26" s="327"/>
    </row>
    <row r="27" spans="1:4" ht="18.75" customHeight="1">
      <c r="A27" s="165" t="s">
        <v>319</v>
      </c>
      <c r="B27" s="171" t="s">
        <v>104</v>
      </c>
      <c r="C27" s="167" t="s">
        <v>305</v>
      </c>
      <c r="D27" s="168"/>
    </row>
    <row r="28" spans="1:4" ht="18.75" customHeight="1">
      <c r="A28" s="165"/>
      <c r="B28" s="172" t="s">
        <v>317</v>
      </c>
      <c r="C28" s="170" t="s">
        <v>314</v>
      </c>
      <c r="D28" s="168"/>
    </row>
    <row r="29" spans="1:4" ht="18.75" customHeight="1">
      <c r="A29" s="165"/>
      <c r="B29" s="172" t="s">
        <v>318</v>
      </c>
      <c r="C29" s="170" t="s">
        <v>315</v>
      </c>
      <c r="D29" s="168"/>
    </row>
    <row r="30" spans="1:4" ht="18.75" customHeight="1" hidden="1">
      <c r="A30" s="165"/>
      <c r="B30" s="172" t="s">
        <v>96</v>
      </c>
      <c r="C30" s="326"/>
      <c r="D30" s="327"/>
    </row>
    <row r="31" spans="1:4" ht="18.75" customHeight="1">
      <c r="A31" s="165" t="s">
        <v>320</v>
      </c>
      <c r="B31" s="166" t="s">
        <v>107</v>
      </c>
      <c r="C31" s="167" t="s">
        <v>305</v>
      </c>
      <c r="D31" s="168"/>
    </row>
    <row r="32" spans="1:4" ht="18.75" customHeight="1">
      <c r="A32" s="165"/>
      <c r="B32" s="169" t="s">
        <v>307</v>
      </c>
      <c r="C32" s="170" t="s">
        <v>308</v>
      </c>
      <c r="D32" s="168"/>
    </row>
    <row r="33" spans="1:4" ht="18.75" customHeight="1">
      <c r="A33" s="165"/>
      <c r="B33" s="169" t="s">
        <v>309</v>
      </c>
      <c r="C33" s="170" t="s">
        <v>310</v>
      </c>
      <c r="D33" s="168"/>
    </row>
    <row r="34" spans="1:4" ht="18.75" customHeight="1" hidden="1">
      <c r="A34" s="165"/>
      <c r="B34" s="169" t="s">
        <v>96</v>
      </c>
      <c r="C34" s="326"/>
      <c r="D34" s="327"/>
    </row>
    <row r="35" spans="1:4" ht="18.75" customHeight="1">
      <c r="A35" s="165" t="s">
        <v>321</v>
      </c>
      <c r="B35" s="166" t="s">
        <v>110</v>
      </c>
      <c r="C35" s="167" t="s">
        <v>305</v>
      </c>
      <c r="D35" s="168"/>
    </row>
    <row r="36" spans="1:4" ht="18.75" customHeight="1">
      <c r="A36" s="165"/>
      <c r="B36" s="169" t="s">
        <v>307</v>
      </c>
      <c r="C36" s="170" t="s">
        <v>308</v>
      </c>
      <c r="D36" s="168"/>
    </row>
    <row r="37" spans="1:4" ht="18.75" customHeight="1">
      <c r="A37" s="165"/>
      <c r="B37" s="169" t="s">
        <v>309</v>
      </c>
      <c r="C37" s="170" t="s">
        <v>310</v>
      </c>
      <c r="D37" s="168"/>
    </row>
    <row r="38" spans="1:4" ht="18.75" customHeight="1" hidden="1">
      <c r="A38" s="165"/>
      <c r="B38" s="169" t="s">
        <v>96</v>
      </c>
      <c r="C38" s="326"/>
      <c r="D38" s="327"/>
    </row>
    <row r="39" spans="1:4" ht="18.75" customHeight="1">
      <c r="A39" s="173" t="s">
        <v>322</v>
      </c>
      <c r="B39" s="166" t="s">
        <v>323</v>
      </c>
      <c r="C39" s="167" t="s">
        <v>305</v>
      </c>
      <c r="D39" s="148"/>
    </row>
    <row r="40" spans="1:4" ht="18.75" customHeight="1">
      <c r="A40" s="165"/>
      <c r="B40" s="169" t="s">
        <v>307</v>
      </c>
      <c r="C40" s="170" t="s">
        <v>308</v>
      </c>
      <c r="D40" s="168"/>
    </row>
    <row r="41" spans="1:4" ht="18.75" customHeight="1">
      <c r="A41" s="165"/>
      <c r="B41" s="169" t="s">
        <v>309</v>
      </c>
      <c r="C41" s="170" t="s">
        <v>310</v>
      </c>
      <c r="D41" s="168"/>
    </row>
    <row r="42" spans="1:4" ht="18.75" customHeight="1" hidden="1">
      <c r="A42" s="165"/>
      <c r="B42" s="169" t="s">
        <v>96</v>
      </c>
      <c r="C42" s="326"/>
      <c r="D42" s="327"/>
    </row>
    <row r="43" spans="1:4" ht="47.25">
      <c r="A43" s="160" t="s">
        <v>324</v>
      </c>
      <c r="B43" s="154" t="s">
        <v>325</v>
      </c>
      <c r="C43" s="147" t="s">
        <v>302</v>
      </c>
      <c r="D43" s="176">
        <v>362.04</v>
      </c>
    </row>
    <row r="44" spans="1:4" ht="19.5" customHeight="1">
      <c r="A44" s="160"/>
      <c r="B44" s="174" t="s">
        <v>326</v>
      </c>
      <c r="C44" s="162" t="s">
        <v>327</v>
      </c>
      <c r="D44" s="179">
        <v>2.71049</v>
      </c>
    </row>
    <row r="45" spans="1:4" ht="18" customHeight="1">
      <c r="A45" s="160"/>
      <c r="B45" s="174" t="s">
        <v>328</v>
      </c>
      <c r="C45" s="162" t="s">
        <v>329</v>
      </c>
      <c r="D45" s="179">
        <v>133.57</v>
      </c>
    </row>
    <row r="46" spans="1:4" ht="35.25" customHeight="1">
      <c r="A46" s="160" t="s">
        <v>330</v>
      </c>
      <c r="B46" s="154" t="s">
        <v>331</v>
      </c>
      <c r="C46" s="147" t="s">
        <v>302</v>
      </c>
      <c r="D46" s="164"/>
    </row>
    <row r="47" spans="1:4" ht="31.5">
      <c r="A47" s="160" t="s">
        <v>332</v>
      </c>
      <c r="B47" s="154" t="s">
        <v>333</v>
      </c>
      <c r="C47" s="147" t="s">
        <v>302</v>
      </c>
      <c r="D47" s="164"/>
    </row>
    <row r="48" spans="1:4" ht="33" customHeight="1">
      <c r="A48" s="160" t="s">
        <v>334</v>
      </c>
      <c r="B48" s="154" t="s">
        <v>335</v>
      </c>
      <c r="C48" s="147" t="s">
        <v>302</v>
      </c>
      <c r="D48" s="176">
        <v>331.87</v>
      </c>
    </row>
    <row r="49" spans="1:4" ht="47.25">
      <c r="A49" s="160" t="s">
        <v>336</v>
      </c>
      <c r="B49" s="154" t="s">
        <v>337</v>
      </c>
      <c r="C49" s="162" t="s">
        <v>302</v>
      </c>
      <c r="D49" s="59">
        <v>4.95</v>
      </c>
    </row>
    <row r="50" spans="1:4" ht="15.75">
      <c r="A50" s="160" t="s">
        <v>338</v>
      </c>
      <c r="B50" s="154" t="s">
        <v>339</v>
      </c>
      <c r="C50" s="162" t="s">
        <v>302</v>
      </c>
      <c r="D50" s="164"/>
    </row>
    <row r="51" spans="1:4" ht="15.75">
      <c r="A51" s="160"/>
      <c r="B51" s="174" t="s">
        <v>340</v>
      </c>
      <c r="C51" s="162"/>
      <c r="D51" s="164"/>
    </row>
    <row r="52" spans="1:4" ht="31.5">
      <c r="A52" s="160"/>
      <c r="B52" s="174" t="s">
        <v>62</v>
      </c>
      <c r="C52" s="162" t="s">
        <v>302</v>
      </c>
      <c r="D52" s="164"/>
    </row>
    <row r="53" spans="1:4" ht="15.75">
      <c r="A53" s="160" t="s">
        <v>341</v>
      </c>
      <c r="B53" s="154" t="s">
        <v>342</v>
      </c>
      <c r="C53" s="162" t="s">
        <v>302</v>
      </c>
      <c r="D53" s="59">
        <v>9.76</v>
      </c>
    </row>
    <row r="54" spans="1:4" ht="15.75">
      <c r="A54" s="160"/>
      <c r="B54" s="174" t="s">
        <v>340</v>
      </c>
      <c r="C54" s="162"/>
      <c r="D54" s="164"/>
    </row>
    <row r="55" spans="1:4" ht="31.5">
      <c r="A55" s="160"/>
      <c r="B55" s="174" t="s">
        <v>62</v>
      </c>
      <c r="C55" s="162" t="s">
        <v>302</v>
      </c>
      <c r="D55" s="164"/>
    </row>
    <row r="56" spans="1:4" ht="31.5">
      <c r="A56" s="160" t="s">
        <v>343</v>
      </c>
      <c r="B56" s="154" t="s">
        <v>344</v>
      </c>
      <c r="C56" s="162" t="s">
        <v>302</v>
      </c>
      <c r="D56" s="59"/>
    </row>
    <row r="57" spans="1:4" ht="66" customHeight="1">
      <c r="A57" s="160" t="s">
        <v>345</v>
      </c>
      <c r="B57" s="154" t="s">
        <v>231</v>
      </c>
      <c r="C57" s="162" t="s">
        <v>302</v>
      </c>
      <c r="D57" s="59">
        <v>97.33</v>
      </c>
    </row>
    <row r="58" spans="1:4" ht="33.75" customHeight="1">
      <c r="A58" s="160" t="s">
        <v>346</v>
      </c>
      <c r="B58" s="154" t="s">
        <v>347</v>
      </c>
      <c r="C58" s="147" t="s">
        <v>302</v>
      </c>
      <c r="D58" s="178">
        <v>805.95</v>
      </c>
    </row>
    <row r="59" spans="1:4" ht="23.25" customHeight="1">
      <c r="A59" s="160" t="s">
        <v>348</v>
      </c>
      <c r="B59" s="154" t="s">
        <v>349</v>
      </c>
      <c r="C59" s="147" t="s">
        <v>302</v>
      </c>
      <c r="D59" s="164"/>
    </row>
    <row r="60" spans="1:4" ht="21" customHeight="1">
      <c r="A60" s="160" t="s">
        <v>350</v>
      </c>
      <c r="B60" s="149" t="s">
        <v>351</v>
      </c>
      <c r="C60" s="147" t="s">
        <v>302</v>
      </c>
      <c r="D60" s="164"/>
    </row>
    <row r="61" spans="1:4" ht="21" customHeight="1">
      <c r="A61" s="160" t="s">
        <v>352</v>
      </c>
      <c r="B61" s="149" t="s">
        <v>353</v>
      </c>
      <c r="C61" s="147" t="s">
        <v>302</v>
      </c>
      <c r="D61" s="176">
        <v>599.82</v>
      </c>
    </row>
    <row r="62" spans="1:4" ht="21" customHeight="1">
      <c r="A62" s="160"/>
      <c r="B62" s="149"/>
      <c r="C62" s="147"/>
      <c r="D62" s="177"/>
    </row>
    <row r="63" spans="1:4" ht="15.75">
      <c r="A63" s="160" t="s">
        <v>354</v>
      </c>
      <c r="B63" s="149" t="s">
        <v>355</v>
      </c>
      <c r="C63" s="162" t="s">
        <v>356</v>
      </c>
      <c r="D63" s="59">
        <v>5.7197</v>
      </c>
    </row>
    <row r="64" spans="1:4" ht="15.75">
      <c r="A64" s="160" t="s">
        <v>357</v>
      </c>
      <c r="B64" s="149" t="s">
        <v>358</v>
      </c>
      <c r="C64" s="162" t="s">
        <v>356</v>
      </c>
      <c r="D64" s="59">
        <v>5.7197</v>
      </c>
    </row>
    <row r="65" spans="1:4" ht="15.75">
      <c r="A65" s="160" t="s">
        <v>359</v>
      </c>
      <c r="B65" s="149" t="s">
        <v>360</v>
      </c>
      <c r="C65" s="162" t="s">
        <v>361</v>
      </c>
      <c r="D65" s="164"/>
    </row>
    <row r="66" spans="1:4" ht="15.75">
      <c r="A66" s="160" t="s">
        <v>362</v>
      </c>
      <c r="B66" s="149" t="s">
        <v>363</v>
      </c>
      <c r="C66" s="162" t="s">
        <v>361</v>
      </c>
      <c r="D66" s="164"/>
    </row>
    <row r="67" spans="1:4" ht="31.5">
      <c r="A67" s="160" t="s">
        <v>364</v>
      </c>
      <c r="B67" s="149" t="s">
        <v>365</v>
      </c>
      <c r="C67" s="162" t="s">
        <v>361</v>
      </c>
      <c r="D67" s="59">
        <v>13.196</v>
      </c>
    </row>
    <row r="68" spans="1:4" ht="15.75">
      <c r="A68" s="160"/>
      <c r="B68" s="174" t="s">
        <v>340</v>
      </c>
      <c r="C68" s="162"/>
      <c r="D68" s="164"/>
    </row>
    <row r="69" spans="1:4" ht="15.75">
      <c r="A69" s="160" t="s">
        <v>366</v>
      </c>
      <c r="B69" s="154" t="s">
        <v>367</v>
      </c>
      <c r="C69" s="162" t="s">
        <v>361</v>
      </c>
      <c r="D69" s="59">
        <v>13.196</v>
      </c>
    </row>
    <row r="70" spans="1:4" ht="15.75">
      <c r="A70" s="160" t="s">
        <v>368</v>
      </c>
      <c r="B70" s="154" t="s">
        <v>369</v>
      </c>
      <c r="C70" s="162" t="s">
        <v>361</v>
      </c>
      <c r="D70" s="164"/>
    </row>
    <row r="71" spans="1:4" ht="32.25" customHeight="1">
      <c r="A71" s="160" t="s">
        <v>370</v>
      </c>
      <c r="B71" s="149" t="s">
        <v>371</v>
      </c>
      <c r="C71" s="162" t="s">
        <v>372</v>
      </c>
      <c r="D71" s="164"/>
    </row>
    <row r="72" spans="1:4" ht="31.5">
      <c r="A72" s="160" t="s">
        <v>373</v>
      </c>
      <c r="B72" s="149" t="s">
        <v>374</v>
      </c>
      <c r="C72" s="162" t="s">
        <v>375</v>
      </c>
      <c r="D72" s="59">
        <v>1.248</v>
      </c>
    </row>
    <row r="73" spans="1:4" ht="31.5">
      <c r="A73" s="160" t="s">
        <v>376</v>
      </c>
      <c r="B73" s="149" t="s">
        <v>377</v>
      </c>
      <c r="C73" s="162" t="s">
        <v>375</v>
      </c>
      <c r="D73" s="59">
        <v>0.718</v>
      </c>
    </row>
    <row r="74" spans="1:4" ht="15.75">
      <c r="A74" s="160" t="s">
        <v>378</v>
      </c>
      <c r="B74" s="149" t="s">
        <v>379</v>
      </c>
      <c r="C74" s="162" t="s">
        <v>380</v>
      </c>
      <c r="D74" s="164"/>
    </row>
    <row r="75" spans="1:4" ht="15.75">
      <c r="A75" s="160" t="s">
        <v>381</v>
      </c>
      <c r="B75" s="149" t="s">
        <v>382</v>
      </c>
      <c r="C75" s="147" t="s">
        <v>380</v>
      </c>
      <c r="D75" s="164"/>
    </row>
    <row r="76" spans="1:4" ht="15.75">
      <c r="A76" s="160" t="s">
        <v>383</v>
      </c>
      <c r="B76" s="149" t="s">
        <v>384</v>
      </c>
      <c r="C76" s="147" t="s">
        <v>380</v>
      </c>
      <c r="D76" s="176">
        <v>1</v>
      </c>
    </row>
    <row r="77" spans="1:4" ht="31.5">
      <c r="A77" s="160" t="s">
        <v>385</v>
      </c>
      <c r="B77" s="149" t="s">
        <v>386</v>
      </c>
      <c r="C77" s="147" t="s">
        <v>387</v>
      </c>
      <c r="D77" s="176">
        <v>1</v>
      </c>
    </row>
    <row r="78" spans="1:4" ht="31.5">
      <c r="A78" s="160" t="s">
        <v>388</v>
      </c>
      <c r="B78" s="149" t="s">
        <v>389</v>
      </c>
      <c r="C78" s="147" t="s">
        <v>390</v>
      </c>
      <c r="D78" s="164"/>
    </row>
    <row r="79" spans="1:4" ht="47.25">
      <c r="A79" s="160" t="s">
        <v>391</v>
      </c>
      <c r="B79" s="149" t="s">
        <v>392</v>
      </c>
      <c r="C79" s="147" t="s">
        <v>393</v>
      </c>
      <c r="D79" s="164"/>
    </row>
    <row r="80" spans="1:4" ht="31.5">
      <c r="A80" s="160" t="s">
        <v>394</v>
      </c>
      <c r="B80" s="149" t="s">
        <v>395</v>
      </c>
      <c r="C80" s="147" t="s">
        <v>396</v>
      </c>
      <c r="D80" s="164"/>
    </row>
    <row r="85" ht="14.25" customHeight="1"/>
  </sheetData>
  <sheetProtection/>
  <mergeCells count="14">
    <mergeCell ref="C7:D7"/>
    <mergeCell ref="C8:D8"/>
    <mergeCell ref="B2:D2"/>
    <mergeCell ref="C4:D4"/>
    <mergeCell ref="C5:D5"/>
    <mergeCell ref="C6:D6"/>
    <mergeCell ref="C38:D38"/>
    <mergeCell ref="C42:D42"/>
    <mergeCell ref="C9:D9"/>
    <mergeCell ref="C18:D18"/>
    <mergeCell ref="C22:D22"/>
    <mergeCell ref="C26:D26"/>
    <mergeCell ref="C30:D30"/>
    <mergeCell ref="C34:D34"/>
  </mergeCells>
  <printOptions/>
  <pageMargins left="0" right="0" top="0.35433070866141736" bottom="0.35433070866141736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4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31.125" style="0" customWidth="1"/>
    <col min="2" max="2" width="63.625" style="236" customWidth="1"/>
  </cols>
  <sheetData>
    <row r="1" spans="1:2" ht="48.75" customHeight="1">
      <c r="A1" s="320" t="s">
        <v>291</v>
      </c>
      <c r="B1" s="321"/>
    </row>
    <row r="2" spans="1:2" ht="13.5" thickBot="1">
      <c r="A2" s="10"/>
      <c r="B2" s="223"/>
    </row>
    <row r="3" spans="1:2" ht="60.75" customHeight="1" thickTop="1">
      <c r="A3" s="67" t="s">
        <v>1</v>
      </c>
      <c r="B3" s="224" t="s">
        <v>397</v>
      </c>
    </row>
    <row r="4" spans="1:2" ht="15">
      <c r="A4" s="20" t="s">
        <v>48</v>
      </c>
      <c r="B4" s="225">
        <v>7453019764</v>
      </c>
    </row>
    <row r="5" spans="1:2" ht="15">
      <c r="A5" s="20" t="s">
        <v>3</v>
      </c>
      <c r="B5" s="225">
        <v>745301001</v>
      </c>
    </row>
    <row r="6" spans="1:2" ht="15">
      <c r="A6" s="20" t="s">
        <v>35</v>
      </c>
      <c r="B6" s="225" t="s">
        <v>171</v>
      </c>
    </row>
    <row r="7" spans="1:2" ht="15.75" thickBot="1">
      <c r="A7" s="20" t="s">
        <v>49</v>
      </c>
      <c r="B7" s="226" t="s">
        <v>404</v>
      </c>
    </row>
    <row r="8" spans="1:2" ht="16.5" thickBot="1" thickTop="1">
      <c r="A8" s="22" t="s">
        <v>50</v>
      </c>
      <c r="B8" s="227" t="s">
        <v>38</v>
      </c>
    </row>
    <row r="9" spans="1:2" ht="41.25" customHeight="1" thickBot="1" thickTop="1">
      <c r="A9" s="24" t="s">
        <v>51</v>
      </c>
      <c r="B9" s="228" t="s">
        <v>179</v>
      </c>
    </row>
    <row r="10" spans="1:2" ht="17.25" customHeight="1" thickBot="1" thickTop="1">
      <c r="A10" s="24" t="s">
        <v>52</v>
      </c>
      <c r="B10" s="228">
        <f>Выручка!D15/1000</f>
        <v>680.79001</v>
      </c>
    </row>
    <row r="11" spans="1:2" ht="53.25" customHeight="1" thickTop="1">
      <c r="A11" s="25" t="s">
        <v>53</v>
      </c>
      <c r="B11" s="229">
        <f>B13+B19+B20+B23+B26</f>
        <v>1244.3140302935408</v>
      </c>
    </row>
    <row r="12" spans="1:2" ht="27.75" customHeight="1">
      <c r="A12" s="26" t="s">
        <v>54</v>
      </c>
      <c r="B12" s="230" t="s">
        <v>176</v>
      </c>
    </row>
    <row r="13" spans="1:2" ht="28.5" customHeight="1">
      <c r="A13" s="26" t="s">
        <v>55</v>
      </c>
      <c r="B13" s="230">
        <f>'Расходы на топливо'!B8</f>
        <v>507.9215273935407</v>
      </c>
    </row>
    <row r="14" spans="1:2" ht="82.5" customHeight="1">
      <c r="A14" s="26" t="s">
        <v>181</v>
      </c>
      <c r="B14" s="231" t="s">
        <v>176</v>
      </c>
    </row>
    <row r="15" spans="1:2" ht="26.25" customHeight="1">
      <c r="A15" s="27" t="s">
        <v>56</v>
      </c>
      <c r="B15" s="231" t="s">
        <v>176</v>
      </c>
    </row>
    <row r="16" spans="1:2" ht="28.5" customHeight="1">
      <c r="A16" s="27" t="s">
        <v>180</v>
      </c>
      <c r="B16" s="231" t="s">
        <v>176</v>
      </c>
    </row>
    <row r="17" spans="1:2" ht="41.25" customHeight="1">
      <c r="A17" s="26" t="s">
        <v>57</v>
      </c>
      <c r="B17" s="231" t="s">
        <v>176</v>
      </c>
    </row>
    <row r="18" spans="1:2" ht="41.25" customHeight="1">
      <c r="A18" s="26" t="s">
        <v>58</v>
      </c>
      <c r="B18" s="231" t="s">
        <v>176</v>
      </c>
    </row>
    <row r="19" spans="1:2" ht="51.75" customHeight="1">
      <c r="A19" s="26" t="s">
        <v>59</v>
      </c>
      <c r="B19" s="231">
        <f>'Расчет зарплаты'!G9/1000</f>
        <v>356.9383829</v>
      </c>
    </row>
    <row r="20" spans="1:2" ht="66" customHeight="1">
      <c r="A20" s="26" t="s">
        <v>60</v>
      </c>
      <c r="B20" s="231">
        <f>104703.12/1000</f>
        <v>104.70312</v>
      </c>
    </row>
    <row r="21" spans="1:2" ht="39.75" customHeight="1">
      <c r="A21" s="26" t="s">
        <v>61</v>
      </c>
      <c r="B21" s="231" t="s">
        <v>176</v>
      </c>
    </row>
    <row r="22" spans="1:2" ht="52.5" customHeight="1">
      <c r="A22" s="28" t="s">
        <v>62</v>
      </c>
      <c r="B22" s="231" t="s">
        <v>176</v>
      </c>
    </row>
    <row r="23" spans="1:2" ht="41.25" customHeight="1">
      <c r="A23" s="26" t="s">
        <v>63</v>
      </c>
      <c r="B23" s="231">
        <f>213378/1000</f>
        <v>213.378</v>
      </c>
    </row>
    <row r="24" spans="1:2" ht="53.25" customHeight="1">
      <c r="A24" s="28" t="s">
        <v>64</v>
      </c>
      <c r="B24" s="231" t="s">
        <v>176</v>
      </c>
    </row>
    <row r="25" spans="1:2" ht="53.25" customHeight="1">
      <c r="A25" s="26" t="s">
        <v>65</v>
      </c>
      <c r="B25" s="231" t="s">
        <v>176</v>
      </c>
    </row>
    <row r="26" spans="1:2" ht="82.5" customHeight="1" thickBot="1">
      <c r="A26" s="29" t="s">
        <v>66</v>
      </c>
      <c r="B26" s="232">
        <f>'Расчет услуг пр. хар-ра'!C8/1000</f>
        <v>61.373</v>
      </c>
    </row>
    <row r="27" spans="1:2" ht="29.25" customHeight="1" thickBot="1" thickTop="1">
      <c r="A27" s="30" t="s">
        <v>67</v>
      </c>
      <c r="B27" s="233"/>
    </row>
    <row r="28" spans="1:2" ht="28.5" customHeight="1" thickTop="1">
      <c r="A28" s="25" t="s">
        <v>68</v>
      </c>
      <c r="B28" s="234"/>
    </row>
    <row r="29" spans="1:2" ht="103.5" customHeight="1" thickBot="1">
      <c r="A29" s="29" t="s">
        <v>69</v>
      </c>
      <c r="B29" s="232" t="s">
        <v>182</v>
      </c>
    </row>
    <row r="30" spans="1:2" ht="39.75" customHeight="1" thickTop="1">
      <c r="A30" s="25" t="s">
        <v>70</v>
      </c>
      <c r="B30" s="234"/>
    </row>
    <row r="31" spans="1:2" ht="27.75" customHeight="1" thickBot="1">
      <c r="A31" s="29" t="s">
        <v>71</v>
      </c>
      <c r="B31" s="232"/>
    </row>
    <row r="32" spans="1:2" ht="55.5" customHeight="1" thickBot="1" thickTop="1">
      <c r="A32" s="24" t="s">
        <v>72</v>
      </c>
      <c r="B32" s="235" t="s">
        <v>183</v>
      </c>
    </row>
    <row r="33" spans="1:2" ht="30" customHeight="1" thickBot="1" thickTop="1">
      <c r="A33" s="24" t="s">
        <v>73</v>
      </c>
      <c r="B33" s="235">
        <v>5.7197</v>
      </c>
    </row>
    <row r="34" spans="1:2" ht="27" customHeight="1" thickBot="1" thickTop="1">
      <c r="A34" s="24" t="s">
        <v>74</v>
      </c>
      <c r="B34" s="235">
        <v>5.7197</v>
      </c>
    </row>
    <row r="35" spans="1:2" ht="26.25" customHeight="1" thickBot="1" thickTop="1">
      <c r="A35" s="24" t="s">
        <v>75</v>
      </c>
      <c r="B35" s="235" t="s">
        <v>176</v>
      </c>
    </row>
    <row r="36" spans="1:2" ht="27" customHeight="1" thickBot="1" thickTop="1">
      <c r="A36" s="24" t="s">
        <v>76</v>
      </c>
      <c r="B36" s="235"/>
    </row>
    <row r="37" spans="1:2" ht="39" customHeight="1" thickTop="1">
      <c r="A37" s="25" t="s">
        <v>186</v>
      </c>
      <c r="B37" s="234">
        <v>13.196</v>
      </c>
    </row>
    <row r="38" spans="1:2" ht="29.25" customHeight="1">
      <c r="A38" s="26" t="s">
        <v>184</v>
      </c>
      <c r="B38" s="231">
        <v>7.698</v>
      </c>
    </row>
    <row r="39" spans="1:2" ht="40.5" customHeight="1" thickBot="1">
      <c r="A39" s="29" t="s">
        <v>185</v>
      </c>
      <c r="B39" s="232">
        <v>5.49853</v>
      </c>
    </row>
    <row r="40" spans="1:2" ht="42" customHeight="1" thickBot="1" thickTop="1">
      <c r="A40" s="24" t="s">
        <v>77</v>
      </c>
      <c r="B40" s="235"/>
    </row>
    <row r="41" spans="1:2" ht="40.5" customHeight="1" thickBot="1" thickTop="1">
      <c r="A41" s="24" t="s">
        <v>78</v>
      </c>
      <c r="B41" s="235">
        <v>1.248</v>
      </c>
    </row>
    <row r="42" spans="1:2" ht="39" customHeight="1" thickBot="1" thickTop="1">
      <c r="A42" s="24" t="s">
        <v>79</v>
      </c>
      <c r="B42" s="235">
        <v>0.718</v>
      </c>
    </row>
    <row r="43" spans="1:2" ht="27.75" customHeight="1" thickBot="1" thickTop="1">
      <c r="A43" s="24" t="s">
        <v>80</v>
      </c>
      <c r="B43" s="235" t="s">
        <v>176</v>
      </c>
    </row>
    <row r="44" spans="1:2" ht="25.5" customHeight="1" thickBot="1" thickTop="1">
      <c r="A44" s="24" t="s">
        <v>81</v>
      </c>
      <c r="B44" s="235" t="s">
        <v>176</v>
      </c>
    </row>
    <row r="45" spans="1:2" ht="27" customHeight="1" thickBot="1" thickTop="1">
      <c r="A45" s="24" t="s">
        <v>82</v>
      </c>
      <c r="B45" s="235">
        <v>6</v>
      </c>
    </row>
    <row r="46" spans="1:2" ht="40.5" customHeight="1" thickBot="1" thickTop="1">
      <c r="A46" s="24" t="s">
        <v>83</v>
      </c>
      <c r="B46" s="235">
        <v>1</v>
      </c>
    </row>
    <row r="47" spans="1:2" ht="53.25" customHeight="1" thickBot="1" thickTop="1">
      <c r="A47" s="24" t="s">
        <v>84</v>
      </c>
      <c r="B47" s="235" t="s">
        <v>176</v>
      </c>
    </row>
    <row r="48" spans="1:2" ht="64.5" customHeight="1" thickBot="1" thickTop="1">
      <c r="A48" s="24" t="s">
        <v>85</v>
      </c>
      <c r="B48" s="235" t="s">
        <v>176</v>
      </c>
    </row>
    <row r="49" spans="1:2" ht="54" customHeight="1" thickBot="1" thickTop="1">
      <c r="A49" s="24" t="s">
        <v>86</v>
      </c>
      <c r="B49" s="235" t="s">
        <v>176</v>
      </c>
    </row>
    <row r="50" spans="1:2" ht="13.5" thickTop="1">
      <c r="A50" s="10"/>
      <c r="B50" s="223"/>
    </row>
    <row r="51" spans="1:2" ht="28.5" customHeight="1">
      <c r="A51" s="325" t="s">
        <v>87</v>
      </c>
      <c r="B51" s="325"/>
    </row>
    <row r="52" spans="1:2" ht="39.75" customHeight="1">
      <c r="A52" s="337" t="s">
        <v>88</v>
      </c>
      <c r="B52" s="337"/>
    </row>
    <row r="53" spans="1:2" ht="103.5" customHeight="1">
      <c r="A53" s="336" t="s">
        <v>89</v>
      </c>
      <c r="B53" s="336"/>
    </row>
    <row r="54" spans="1:2" ht="30.75" customHeight="1">
      <c r="A54" s="336" t="s">
        <v>90</v>
      </c>
      <c r="B54" s="336"/>
    </row>
  </sheetData>
  <sheetProtection/>
  <mergeCells count="5">
    <mergeCell ref="A54:B54"/>
    <mergeCell ref="A1:B1"/>
    <mergeCell ref="A51:B51"/>
    <mergeCell ref="A52:B52"/>
    <mergeCell ref="A53:B53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89"/>
  <sheetViews>
    <sheetView zoomScalePageLayoutView="0" workbookViewId="0" topLeftCell="A58">
      <selection activeCell="B70" sqref="B70"/>
    </sheetView>
  </sheetViews>
  <sheetFormatPr defaultColWidth="9.00390625" defaultRowHeight="12.75"/>
  <cols>
    <col min="1" max="1" width="47.625" style="0" customWidth="1"/>
    <col min="2" max="2" width="52.25390625" style="0" customWidth="1"/>
  </cols>
  <sheetData>
    <row r="1" spans="1:2" ht="37.5" customHeight="1" thickBot="1">
      <c r="A1" s="320" t="s">
        <v>292</v>
      </c>
      <c r="B1" s="321"/>
    </row>
    <row r="2" spans="1:2" ht="80.25" customHeight="1" thickTop="1">
      <c r="A2" s="67" t="s">
        <v>1</v>
      </c>
      <c r="B2" s="58" t="s">
        <v>397</v>
      </c>
    </row>
    <row r="3" spans="1:2" ht="15">
      <c r="A3" s="20" t="s">
        <v>2</v>
      </c>
      <c r="B3" s="66">
        <v>7453019764</v>
      </c>
    </row>
    <row r="4" spans="1:2" ht="15">
      <c r="A4" s="20" t="s">
        <v>3</v>
      </c>
      <c r="B4" s="66">
        <v>745301001</v>
      </c>
    </row>
    <row r="5" spans="1:2" ht="25.5">
      <c r="A5" s="20" t="s">
        <v>35</v>
      </c>
      <c r="B5" s="66" t="s">
        <v>171</v>
      </c>
    </row>
    <row r="6" spans="1:2" ht="15.75" thickBot="1">
      <c r="A6" s="20" t="s">
        <v>49</v>
      </c>
      <c r="B6" s="68" t="s">
        <v>404</v>
      </c>
    </row>
    <row r="7" spans="1:2" ht="16.5" thickBot="1" thickTop="1">
      <c r="A7" s="22" t="s">
        <v>50</v>
      </c>
      <c r="B7" s="23" t="s">
        <v>38</v>
      </c>
    </row>
    <row r="8" spans="1:2" ht="31.5" customHeight="1" thickTop="1">
      <c r="A8" s="31" t="s">
        <v>91</v>
      </c>
      <c r="B8" s="63">
        <f>B79</f>
        <v>507.9215273935407</v>
      </c>
    </row>
    <row r="9" spans="1:2" ht="15">
      <c r="A9" s="31" t="s">
        <v>92</v>
      </c>
      <c r="B9" s="54"/>
    </row>
    <row r="10" spans="1:2" ht="18.75" customHeight="1">
      <c r="A10" s="32" t="s">
        <v>93</v>
      </c>
      <c r="B10" s="54"/>
    </row>
    <row r="11" spans="1:2" ht="16.5" customHeight="1">
      <c r="A11" s="32" t="s">
        <v>94</v>
      </c>
      <c r="B11" s="54"/>
    </row>
    <row r="12" spans="1:2" ht="17.25" customHeight="1">
      <c r="A12" s="32" t="s">
        <v>95</v>
      </c>
      <c r="B12" s="54"/>
    </row>
    <row r="13" spans="1:2" ht="16.5" customHeight="1">
      <c r="A13" s="32" t="s">
        <v>96</v>
      </c>
      <c r="B13" s="54"/>
    </row>
    <row r="14" spans="1:2" ht="20.25" customHeight="1">
      <c r="A14" s="31" t="s">
        <v>97</v>
      </c>
      <c r="B14" s="54"/>
    </row>
    <row r="15" spans="1:2" ht="16.5" customHeight="1">
      <c r="A15" s="32" t="s">
        <v>98</v>
      </c>
      <c r="B15" s="54"/>
    </row>
    <row r="16" spans="1:2" ht="32.25" customHeight="1">
      <c r="A16" s="32" t="s">
        <v>99</v>
      </c>
      <c r="B16" s="54"/>
    </row>
    <row r="17" spans="1:2" ht="18.75" customHeight="1">
      <c r="A17" s="32" t="s">
        <v>100</v>
      </c>
      <c r="B17" s="54"/>
    </row>
    <row r="18" spans="1:2" ht="17.25" customHeight="1">
      <c r="A18" s="32" t="s">
        <v>96</v>
      </c>
      <c r="B18" s="54"/>
    </row>
    <row r="19" spans="1:2" ht="20.25" customHeight="1">
      <c r="A19" s="33" t="s">
        <v>101</v>
      </c>
      <c r="B19" s="57"/>
    </row>
    <row r="20" spans="1:2" ht="32.25" customHeight="1">
      <c r="A20" s="32" t="s">
        <v>102</v>
      </c>
      <c r="B20" s="57"/>
    </row>
    <row r="21" spans="1:2" ht="18.75" customHeight="1">
      <c r="A21" s="32" t="s">
        <v>103</v>
      </c>
      <c r="B21" s="54"/>
    </row>
    <row r="22" spans="1:2" ht="15">
      <c r="A22" s="32" t="s">
        <v>100</v>
      </c>
      <c r="B22" s="57"/>
    </row>
    <row r="23" spans="1:2" ht="15">
      <c r="A23" s="32" t="s">
        <v>96</v>
      </c>
      <c r="B23" s="54"/>
    </row>
    <row r="24" spans="1:2" ht="21" customHeight="1">
      <c r="A24" s="33" t="s">
        <v>104</v>
      </c>
      <c r="B24" s="54"/>
    </row>
    <row r="25" spans="1:2" ht="33" customHeight="1">
      <c r="A25" s="32" t="s">
        <v>105</v>
      </c>
      <c r="B25" s="54"/>
    </row>
    <row r="26" spans="1:2" ht="31.5" customHeight="1">
      <c r="A26" s="32" t="s">
        <v>106</v>
      </c>
      <c r="B26" s="54"/>
    </row>
    <row r="27" spans="1:2" ht="18" customHeight="1">
      <c r="A27" s="32" t="s">
        <v>100</v>
      </c>
      <c r="B27" s="54"/>
    </row>
    <row r="28" spans="1:2" ht="18" customHeight="1">
      <c r="A28" s="32" t="s">
        <v>96</v>
      </c>
      <c r="B28" s="54"/>
    </row>
    <row r="29" spans="1:2" ht="18" customHeight="1">
      <c r="A29" s="31" t="s">
        <v>107</v>
      </c>
      <c r="B29" s="54"/>
    </row>
    <row r="30" spans="1:2" ht="20.25" customHeight="1">
      <c r="A30" s="32" t="s">
        <v>108</v>
      </c>
      <c r="B30" s="54"/>
    </row>
    <row r="31" spans="1:2" ht="30.75" customHeight="1">
      <c r="A31" s="32" t="s">
        <v>106</v>
      </c>
      <c r="B31" s="54"/>
    </row>
    <row r="32" spans="1:2" ht="17.25" customHeight="1">
      <c r="A32" s="32" t="s">
        <v>109</v>
      </c>
      <c r="B32" s="54"/>
    </row>
    <row r="33" spans="1:2" ht="18" customHeight="1">
      <c r="A33" s="32" t="s">
        <v>96</v>
      </c>
      <c r="B33" s="54"/>
    </row>
    <row r="34" spans="1:2" ht="15">
      <c r="A34" s="31" t="s">
        <v>110</v>
      </c>
      <c r="B34" s="54"/>
    </row>
    <row r="35" spans="1:2" ht="18" customHeight="1">
      <c r="A35" s="32" t="s">
        <v>111</v>
      </c>
      <c r="B35" s="54"/>
    </row>
    <row r="36" spans="1:2" ht="16.5" customHeight="1">
      <c r="A36" s="32" t="s">
        <v>112</v>
      </c>
      <c r="B36" s="54"/>
    </row>
    <row r="37" spans="1:2" ht="17.25" customHeight="1">
      <c r="A37" s="32" t="s">
        <v>113</v>
      </c>
      <c r="B37" s="54"/>
    </row>
    <row r="38" spans="1:2" ht="16.5" customHeight="1">
      <c r="A38" s="32" t="s">
        <v>96</v>
      </c>
      <c r="B38" s="54"/>
    </row>
    <row r="39" spans="1:2" ht="15">
      <c r="A39" s="31" t="s">
        <v>114</v>
      </c>
      <c r="B39" s="54"/>
    </row>
    <row r="40" spans="1:2" ht="18.75" customHeight="1">
      <c r="A40" s="32" t="s">
        <v>115</v>
      </c>
      <c r="B40" s="54"/>
    </row>
    <row r="41" spans="1:2" ht="16.5" customHeight="1">
      <c r="A41" s="32" t="s">
        <v>112</v>
      </c>
      <c r="B41" s="54"/>
    </row>
    <row r="42" spans="1:2" ht="18.75" customHeight="1">
      <c r="A42" s="32" t="s">
        <v>113</v>
      </c>
      <c r="B42" s="54"/>
    </row>
    <row r="43" spans="1:2" ht="20.25" customHeight="1">
      <c r="A43" s="32" t="s">
        <v>96</v>
      </c>
      <c r="B43" s="54"/>
    </row>
    <row r="44" spans="1:2" ht="15" customHeight="1">
      <c r="A44" s="31" t="s">
        <v>116</v>
      </c>
      <c r="B44" s="54"/>
    </row>
    <row r="45" spans="1:2" ht="31.5" customHeight="1">
      <c r="A45" s="32" t="s">
        <v>117</v>
      </c>
      <c r="B45" s="54"/>
    </row>
    <row r="46" spans="1:2" ht="19.5" customHeight="1">
      <c r="A46" s="32" t="s">
        <v>112</v>
      </c>
      <c r="B46" s="54"/>
    </row>
    <row r="47" spans="1:2" ht="19.5" customHeight="1">
      <c r="A47" s="32" t="s">
        <v>113</v>
      </c>
      <c r="B47" s="54"/>
    </row>
    <row r="48" spans="1:2" ht="17.25" customHeight="1">
      <c r="A48" s="32" t="s">
        <v>96</v>
      </c>
      <c r="B48" s="54"/>
    </row>
    <row r="49" spans="1:2" ht="15">
      <c r="A49" s="31" t="s">
        <v>118</v>
      </c>
      <c r="B49" s="54"/>
    </row>
    <row r="50" spans="1:2" ht="17.25" customHeight="1">
      <c r="A50" s="32" t="s">
        <v>119</v>
      </c>
      <c r="B50" s="54"/>
    </row>
    <row r="51" spans="1:2" ht="19.5" customHeight="1">
      <c r="A51" s="32" t="s">
        <v>112</v>
      </c>
      <c r="B51" s="54"/>
    </row>
    <row r="52" spans="1:2" ht="20.25" customHeight="1">
      <c r="A52" s="32" t="s">
        <v>113</v>
      </c>
      <c r="B52" s="54"/>
    </row>
    <row r="53" spans="1:2" ht="18.75" customHeight="1">
      <c r="A53" s="32" t="s">
        <v>96</v>
      </c>
      <c r="B53" s="54"/>
    </row>
    <row r="54" spans="1:2" ht="15">
      <c r="A54" s="31" t="s">
        <v>120</v>
      </c>
      <c r="B54" s="54"/>
    </row>
    <row r="55" spans="1:2" ht="18.75" customHeight="1">
      <c r="A55" s="32" t="s">
        <v>121</v>
      </c>
      <c r="B55" s="54"/>
    </row>
    <row r="56" spans="1:2" ht="18" customHeight="1">
      <c r="A56" s="32" t="s">
        <v>112</v>
      </c>
      <c r="B56" s="54"/>
    </row>
    <row r="57" spans="1:2" ht="15.75" customHeight="1">
      <c r="A57" s="32" t="s">
        <v>113</v>
      </c>
      <c r="B57" s="54"/>
    </row>
    <row r="58" spans="1:2" ht="16.5" customHeight="1">
      <c r="A58" s="32" t="s">
        <v>96</v>
      </c>
      <c r="B58" s="54"/>
    </row>
    <row r="59" spans="1:2" ht="15">
      <c r="A59" s="31" t="s">
        <v>122</v>
      </c>
      <c r="B59" s="54"/>
    </row>
    <row r="60" spans="1:2" ht="17.25" customHeight="1">
      <c r="A60" s="32" t="s">
        <v>123</v>
      </c>
      <c r="B60" s="54"/>
    </row>
    <row r="61" spans="1:2" ht="17.25" customHeight="1">
      <c r="A61" s="32" t="s">
        <v>112</v>
      </c>
      <c r="B61" s="54"/>
    </row>
    <row r="62" spans="1:2" ht="16.5" customHeight="1">
      <c r="A62" s="32" t="s">
        <v>113</v>
      </c>
      <c r="B62" s="54"/>
    </row>
    <row r="63" spans="1:2" ht="15.75" customHeight="1">
      <c r="A63" s="32" t="s">
        <v>96</v>
      </c>
      <c r="B63" s="54"/>
    </row>
    <row r="64" spans="1:2" ht="15">
      <c r="A64" s="31" t="s">
        <v>124</v>
      </c>
      <c r="B64" s="54"/>
    </row>
    <row r="65" spans="1:2" ht="18" customHeight="1">
      <c r="A65" s="32" t="s">
        <v>125</v>
      </c>
      <c r="B65" s="54"/>
    </row>
    <row r="66" spans="1:2" ht="16.5" customHeight="1">
      <c r="A66" s="32" t="s">
        <v>112</v>
      </c>
      <c r="B66" s="54"/>
    </row>
    <row r="67" spans="1:2" ht="17.25" customHeight="1">
      <c r="A67" s="32" t="s">
        <v>113</v>
      </c>
      <c r="B67" s="54"/>
    </row>
    <row r="68" spans="1:2" ht="16.5" customHeight="1">
      <c r="A68" s="32" t="s">
        <v>96</v>
      </c>
      <c r="B68" s="54"/>
    </row>
    <row r="69" spans="1:2" ht="15">
      <c r="A69" s="31" t="s">
        <v>126</v>
      </c>
      <c r="B69" s="54"/>
    </row>
    <row r="70" spans="1:2" ht="18" customHeight="1">
      <c r="A70" s="32" t="s">
        <v>127</v>
      </c>
      <c r="B70" s="54"/>
    </row>
    <row r="71" spans="1:2" ht="18" customHeight="1">
      <c r="A71" s="32" t="s">
        <v>112</v>
      </c>
      <c r="B71" s="54"/>
    </row>
    <row r="72" spans="1:2" ht="16.5" customHeight="1">
      <c r="A72" s="32" t="s">
        <v>113</v>
      </c>
      <c r="B72" s="54"/>
    </row>
    <row r="73" spans="1:2" ht="14.25" customHeight="1">
      <c r="A73" s="32" t="s">
        <v>96</v>
      </c>
      <c r="B73" s="54"/>
    </row>
    <row r="74" spans="1:2" ht="17.25" customHeight="1">
      <c r="A74" s="31" t="s">
        <v>128</v>
      </c>
      <c r="B74" s="54"/>
    </row>
    <row r="75" spans="1:2" ht="31.5" customHeight="1">
      <c r="A75" s="32" t="s">
        <v>129</v>
      </c>
      <c r="B75" s="54"/>
    </row>
    <row r="76" spans="1:2" ht="18.75" customHeight="1">
      <c r="A76" s="32" t="s">
        <v>112</v>
      </c>
      <c r="B76" s="54"/>
    </row>
    <row r="77" spans="1:2" ht="16.5" customHeight="1">
      <c r="A77" s="32" t="s">
        <v>113</v>
      </c>
      <c r="B77" s="54"/>
    </row>
    <row r="78" spans="1:2" ht="16.5" customHeight="1">
      <c r="A78" s="32" t="s">
        <v>96</v>
      </c>
      <c r="B78" s="54"/>
    </row>
    <row r="79" spans="1:2" ht="30.75" customHeight="1">
      <c r="A79" s="31" t="s">
        <v>130</v>
      </c>
      <c r="B79" s="211">
        <f>B80</f>
        <v>507.9215273935407</v>
      </c>
    </row>
    <row r="80" spans="1:2" ht="19.5" customHeight="1">
      <c r="A80" s="32" t="s">
        <v>131</v>
      </c>
      <c r="B80" s="209">
        <f>'Расчет электроэнергии'!V14/1000</f>
        <v>507.9215273935407</v>
      </c>
    </row>
    <row r="81" spans="1:2" ht="15.75" customHeight="1">
      <c r="A81" s="32" t="s">
        <v>96</v>
      </c>
      <c r="B81" s="53" t="s">
        <v>187</v>
      </c>
    </row>
    <row r="82" spans="1:2" ht="18.75" customHeight="1">
      <c r="A82" s="32" t="s">
        <v>132</v>
      </c>
      <c r="B82" s="210">
        <f>'Расчет электроэнергии'!V16</f>
        <v>3.5899573619175364</v>
      </c>
    </row>
    <row r="83" spans="1:2" ht="15">
      <c r="A83" s="32" t="s">
        <v>133</v>
      </c>
      <c r="B83" s="209">
        <f>'Расчет электроэнергии'!V9/1000</f>
        <v>141.484</v>
      </c>
    </row>
    <row r="84" spans="1:2" ht="15">
      <c r="A84" s="31" t="s">
        <v>134</v>
      </c>
      <c r="B84" s="55"/>
    </row>
    <row r="85" spans="1:2" ht="18" customHeight="1">
      <c r="A85" s="32" t="s">
        <v>135</v>
      </c>
      <c r="B85" s="54"/>
    </row>
    <row r="86" spans="1:2" ht="18" customHeight="1">
      <c r="A86" s="32" t="s">
        <v>112</v>
      </c>
      <c r="B86" s="54"/>
    </row>
    <row r="87" spans="1:2" ht="18" customHeight="1">
      <c r="A87" s="32" t="s">
        <v>113</v>
      </c>
      <c r="B87" s="54"/>
    </row>
    <row r="88" spans="1:2" ht="18.75" customHeight="1" thickBot="1">
      <c r="A88" s="32" t="s">
        <v>96</v>
      </c>
      <c r="B88" s="56"/>
    </row>
    <row r="89" spans="1:2" ht="21" customHeight="1">
      <c r="A89" s="34" t="s">
        <v>136</v>
      </c>
      <c r="B89" s="35"/>
    </row>
  </sheetData>
  <sheetProtection/>
  <mergeCells count="1">
    <mergeCell ref="A1:B1"/>
  </mergeCells>
  <printOptions/>
  <pageMargins left="0.1968503937007874" right="0.1968503937007874" top="0.3937007874015748" bottom="0.3937007874015748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2"/>
  <sheetViews>
    <sheetView zoomScalePageLayoutView="0" workbookViewId="0" topLeftCell="B1">
      <selection activeCell="S18" sqref="S18"/>
    </sheetView>
  </sheetViews>
  <sheetFormatPr defaultColWidth="9.00390625" defaultRowHeight="12.75"/>
  <cols>
    <col min="1" max="1" width="19.375" style="0" customWidth="1"/>
    <col min="2" max="2" width="7.25390625" style="71" customWidth="1"/>
    <col min="3" max="3" width="6.875" style="0" customWidth="1"/>
    <col min="4" max="4" width="3.25390625" style="0" customWidth="1"/>
    <col min="5" max="5" width="8.875" style="0" customWidth="1"/>
    <col min="6" max="6" width="1.12109375" style="0" customWidth="1"/>
    <col min="7" max="7" width="9.25390625" style="0" customWidth="1"/>
    <col min="8" max="8" width="0.37109375" style="0" customWidth="1"/>
    <col min="9" max="9" width="9.00390625" style="0" customWidth="1"/>
    <col min="10" max="10" width="1.12109375" style="0" customWidth="1"/>
    <col min="11" max="11" width="8.25390625" style="0" customWidth="1"/>
    <col min="12" max="12" width="7.625" style="0" customWidth="1"/>
    <col min="13" max="13" width="8.00390625" style="0" customWidth="1"/>
    <col min="14" max="14" width="9.375" style="0" customWidth="1"/>
    <col min="15" max="15" width="9.625" style="0" customWidth="1"/>
    <col min="16" max="16" width="8.25390625" style="0" customWidth="1"/>
    <col min="17" max="17" width="0.6171875" style="0" customWidth="1"/>
    <col min="19" max="19" width="3.00390625" style="0" hidden="1" customWidth="1"/>
    <col min="20" max="20" width="8.875" style="0" customWidth="1"/>
    <col min="21" max="21" width="0.37109375" style="0" customWidth="1"/>
    <col min="22" max="22" width="9.375" style="0" customWidth="1"/>
  </cols>
  <sheetData>
    <row r="1" ht="12.75">
      <c r="A1" s="70" t="s">
        <v>188</v>
      </c>
    </row>
    <row r="3" spans="1:22" ht="18">
      <c r="A3" s="347" t="s">
        <v>189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72"/>
      <c r="Q3" s="73"/>
      <c r="R3" s="73"/>
      <c r="S3" s="73"/>
      <c r="T3" s="73"/>
      <c r="U3" s="73"/>
      <c r="V3" s="73"/>
    </row>
    <row r="4" spans="1:22" ht="18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3"/>
      <c r="R4" s="73"/>
      <c r="S4" s="73"/>
      <c r="T4" s="73"/>
      <c r="U4" s="73"/>
      <c r="V4" s="73"/>
    </row>
    <row r="5" spans="1:22" ht="18">
      <c r="A5" s="347" t="s">
        <v>404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72"/>
      <c r="Q5" s="73"/>
      <c r="R5" s="73"/>
      <c r="S5" s="73"/>
      <c r="T5" s="73"/>
      <c r="U5" s="73"/>
      <c r="V5" s="73"/>
    </row>
    <row r="7" spans="1:22" s="78" customFormat="1" ht="25.5" customHeight="1">
      <c r="A7" s="74" t="s">
        <v>37</v>
      </c>
      <c r="B7" s="75"/>
      <c r="C7" s="339" t="s">
        <v>190</v>
      </c>
      <c r="D7" s="340"/>
      <c r="E7" s="338" t="s">
        <v>191</v>
      </c>
      <c r="F7" s="338"/>
      <c r="G7" s="339" t="s">
        <v>192</v>
      </c>
      <c r="H7" s="340"/>
      <c r="I7" s="338" t="s">
        <v>193</v>
      </c>
      <c r="J7" s="338"/>
      <c r="K7" s="74" t="s">
        <v>194</v>
      </c>
      <c r="L7" s="76" t="s">
        <v>195</v>
      </c>
      <c r="M7" s="74" t="s">
        <v>196</v>
      </c>
      <c r="N7" s="76" t="s">
        <v>197</v>
      </c>
      <c r="O7" s="74" t="s">
        <v>198</v>
      </c>
      <c r="P7" s="338" t="s">
        <v>199</v>
      </c>
      <c r="Q7" s="338"/>
      <c r="R7" s="339" t="s">
        <v>200</v>
      </c>
      <c r="S7" s="340"/>
      <c r="T7" s="338" t="s">
        <v>201</v>
      </c>
      <c r="U7" s="338"/>
      <c r="V7" s="77" t="s">
        <v>202</v>
      </c>
    </row>
    <row r="8" spans="1:22" s="82" customFormat="1" ht="25.5" customHeight="1">
      <c r="A8" s="79" t="s">
        <v>203</v>
      </c>
      <c r="B8" s="75"/>
      <c r="C8" s="341" t="s">
        <v>204</v>
      </c>
      <c r="D8" s="342"/>
      <c r="E8" s="343" t="s">
        <v>205</v>
      </c>
      <c r="F8" s="343"/>
      <c r="G8" s="344" t="s">
        <v>206</v>
      </c>
      <c r="H8" s="345"/>
      <c r="I8" s="346" t="s">
        <v>207</v>
      </c>
      <c r="J8" s="346"/>
      <c r="K8" s="80" t="s">
        <v>208</v>
      </c>
      <c r="L8" s="75" t="s">
        <v>209</v>
      </c>
      <c r="M8" s="81" t="s">
        <v>210</v>
      </c>
      <c r="N8" s="75" t="s">
        <v>211</v>
      </c>
      <c r="O8" s="80" t="s">
        <v>212</v>
      </c>
      <c r="P8" s="346" t="s">
        <v>213</v>
      </c>
      <c r="Q8" s="346"/>
      <c r="R8" s="341" t="s">
        <v>214</v>
      </c>
      <c r="S8" s="342"/>
      <c r="T8" s="346" t="s">
        <v>215</v>
      </c>
      <c r="U8" s="346"/>
      <c r="V8" s="81"/>
    </row>
    <row r="9" spans="1:22" ht="12.75">
      <c r="A9" s="83" t="s">
        <v>216</v>
      </c>
      <c r="B9" s="84" t="s">
        <v>217</v>
      </c>
      <c r="C9" s="348">
        <v>31334</v>
      </c>
      <c r="D9" s="349"/>
      <c r="E9" s="348">
        <v>28905</v>
      </c>
      <c r="F9" s="357"/>
      <c r="G9" s="348">
        <v>24785</v>
      </c>
      <c r="H9" s="349"/>
      <c r="I9" s="348">
        <v>16544</v>
      </c>
      <c r="J9" s="357"/>
      <c r="K9" s="85">
        <v>123</v>
      </c>
      <c r="L9" s="86">
        <v>62</v>
      </c>
      <c r="M9" s="85">
        <v>308</v>
      </c>
      <c r="N9" s="86">
        <v>277</v>
      </c>
      <c r="O9" s="85">
        <v>431</v>
      </c>
      <c r="P9" s="348">
        <v>554</v>
      </c>
      <c r="Q9" s="349"/>
      <c r="R9" s="348">
        <v>15898</v>
      </c>
      <c r="S9" s="349"/>
      <c r="T9" s="86">
        <v>22263</v>
      </c>
      <c r="U9" s="86"/>
      <c r="V9" s="87">
        <f>SUM(C9:U9)</f>
        <v>141484</v>
      </c>
    </row>
    <row r="10" spans="1:22" s="10" customFormat="1" ht="12.75">
      <c r="A10" s="88" t="s">
        <v>218</v>
      </c>
      <c r="B10" s="89" t="s">
        <v>217</v>
      </c>
      <c r="C10" s="350">
        <v>0</v>
      </c>
      <c r="D10" s="351"/>
      <c r="E10" s="362">
        <v>0</v>
      </c>
      <c r="F10" s="363"/>
      <c r="G10" s="350">
        <v>0</v>
      </c>
      <c r="H10" s="351"/>
      <c r="I10" s="350">
        <v>0</v>
      </c>
      <c r="J10" s="365"/>
      <c r="K10" s="90">
        <v>0</v>
      </c>
      <c r="L10" s="91">
        <v>0</v>
      </c>
      <c r="M10" s="90">
        <v>0</v>
      </c>
      <c r="N10" s="90">
        <v>0</v>
      </c>
      <c r="O10" s="90">
        <v>0</v>
      </c>
      <c r="P10" s="350">
        <v>0</v>
      </c>
      <c r="Q10" s="351"/>
      <c r="R10" s="350">
        <v>0</v>
      </c>
      <c r="S10" s="351"/>
      <c r="T10" s="350">
        <v>0</v>
      </c>
      <c r="U10" s="365"/>
      <c r="V10" s="92">
        <f>SUM(C10:U10)</f>
        <v>0</v>
      </c>
    </row>
    <row r="11" spans="1:22" ht="6.75" customHeight="1">
      <c r="A11" s="93"/>
      <c r="B11" s="94"/>
      <c r="C11" s="354"/>
      <c r="D11" s="349"/>
      <c r="E11" s="358"/>
      <c r="F11" s="359"/>
      <c r="G11" s="354"/>
      <c r="H11" s="349"/>
      <c r="I11" s="354"/>
      <c r="J11" s="349"/>
      <c r="K11" s="95"/>
      <c r="L11" s="96"/>
      <c r="M11" s="95"/>
      <c r="N11" s="96"/>
      <c r="O11" s="95"/>
      <c r="P11" s="354"/>
      <c r="Q11" s="349"/>
      <c r="R11" s="354"/>
      <c r="S11" s="349"/>
      <c r="T11" s="354"/>
      <c r="U11" s="349"/>
      <c r="V11" s="97"/>
    </row>
    <row r="12" spans="1:22" s="99" customFormat="1" ht="24">
      <c r="A12" s="98" t="s">
        <v>219</v>
      </c>
      <c r="B12" s="89" t="s">
        <v>220</v>
      </c>
      <c r="C12" s="352">
        <v>4.358413</v>
      </c>
      <c r="D12" s="353"/>
      <c r="E12" s="360">
        <v>4.267283</v>
      </c>
      <c r="F12" s="361"/>
      <c r="G12" s="352">
        <v>3.3171174734</v>
      </c>
      <c r="H12" s="353"/>
      <c r="I12" s="352">
        <v>2.4899473289</v>
      </c>
      <c r="J12" s="353"/>
      <c r="K12" s="207">
        <v>3.686863</v>
      </c>
      <c r="L12" s="207">
        <v>2.99</v>
      </c>
      <c r="M12" s="207">
        <v>3.2</v>
      </c>
      <c r="N12" s="208">
        <v>3.66</v>
      </c>
      <c r="O12" s="208">
        <v>3.15</v>
      </c>
      <c r="P12" s="352">
        <v>3.3</v>
      </c>
      <c r="Q12" s="359"/>
      <c r="R12" s="352">
        <v>2.99</v>
      </c>
      <c r="S12" s="359"/>
      <c r="T12" s="352">
        <v>3.2</v>
      </c>
      <c r="U12" s="353"/>
      <c r="V12" s="198"/>
    </row>
    <row r="13" spans="1:22" ht="7.5" customHeight="1">
      <c r="A13" s="100"/>
      <c r="B13" s="101"/>
      <c r="C13" s="355"/>
      <c r="D13" s="351"/>
      <c r="E13" s="355"/>
      <c r="F13" s="364"/>
      <c r="G13" s="355"/>
      <c r="H13" s="351"/>
      <c r="I13" s="355"/>
      <c r="J13" s="364"/>
      <c r="K13" s="199"/>
      <c r="L13" s="200"/>
      <c r="M13" s="199"/>
      <c r="N13" s="200"/>
      <c r="O13" s="199"/>
      <c r="P13" s="355"/>
      <c r="Q13" s="351"/>
      <c r="R13" s="355"/>
      <c r="S13" s="351"/>
      <c r="T13" s="355"/>
      <c r="U13" s="364"/>
      <c r="V13" s="201"/>
    </row>
    <row r="14" spans="1:23" ht="38.25">
      <c r="A14" s="102" t="s">
        <v>221</v>
      </c>
      <c r="B14" s="103" t="s">
        <v>222</v>
      </c>
      <c r="C14" s="356">
        <f>C9*C12</f>
        <v>136566.512942</v>
      </c>
      <c r="D14" s="327"/>
      <c r="E14" s="356">
        <f>E9*E12</f>
        <v>123345.815115</v>
      </c>
      <c r="F14" s="327"/>
      <c r="G14" s="356">
        <f aca="true" t="shared" si="0" ref="G14:O14">G9*G12</f>
        <v>82214.756578219</v>
      </c>
      <c r="H14" s="327"/>
      <c r="I14" s="356">
        <f t="shared" si="0"/>
        <v>41193.6886093216</v>
      </c>
      <c r="J14" s="327"/>
      <c r="K14" s="202">
        <f t="shared" si="0"/>
        <v>453.48414899999995</v>
      </c>
      <c r="L14" s="203">
        <f t="shared" si="0"/>
        <v>185.38000000000002</v>
      </c>
      <c r="M14" s="202">
        <f t="shared" si="0"/>
        <v>985.6</v>
      </c>
      <c r="N14" s="203">
        <f t="shared" si="0"/>
        <v>1013.82</v>
      </c>
      <c r="O14" s="202">
        <f t="shared" si="0"/>
        <v>1357.6499999999999</v>
      </c>
      <c r="P14" s="356">
        <f>P9*P12+P10*P12</f>
        <v>1828.1999999999998</v>
      </c>
      <c r="Q14" s="327"/>
      <c r="R14" s="356">
        <f>R9*R12+R10*R12</f>
        <v>47535.020000000004</v>
      </c>
      <c r="S14" s="327"/>
      <c r="T14" s="356">
        <f>T9*T12+T10*T12</f>
        <v>71241.6</v>
      </c>
      <c r="U14" s="327"/>
      <c r="V14" s="204">
        <f>SUM(C14:U14)</f>
        <v>507921.5273935407</v>
      </c>
      <c r="W14" s="104"/>
    </row>
    <row r="15" ht="6.75" customHeight="1">
      <c r="A15" s="105"/>
    </row>
    <row r="16" spans="1:22" ht="12.75">
      <c r="A16" s="105"/>
      <c r="T16" s="106"/>
      <c r="U16" s="106" t="s">
        <v>223</v>
      </c>
      <c r="V16" s="107">
        <f>V14/(V9+V10)</f>
        <v>3.5899573619175364</v>
      </c>
    </row>
    <row r="17" ht="12.75">
      <c r="A17" s="105"/>
    </row>
    <row r="18" spans="1:8" ht="12.75">
      <c r="A18" s="105"/>
      <c r="B18" t="s">
        <v>224</v>
      </c>
      <c r="H18" s="108" t="s">
        <v>225</v>
      </c>
    </row>
    <row r="22" spans="2:8" ht="12.75">
      <c r="B22" s="71" t="s">
        <v>226</v>
      </c>
      <c r="H22" t="s">
        <v>227</v>
      </c>
    </row>
  </sheetData>
  <sheetProtection/>
  <mergeCells count="57">
    <mergeCell ref="P14:Q14"/>
    <mergeCell ref="P13:Q13"/>
    <mergeCell ref="P11:Q11"/>
    <mergeCell ref="T13:U13"/>
    <mergeCell ref="R11:S11"/>
    <mergeCell ref="R12:S12"/>
    <mergeCell ref="T14:U14"/>
    <mergeCell ref="R13:S13"/>
    <mergeCell ref="R14:S14"/>
    <mergeCell ref="T12:U12"/>
    <mergeCell ref="T11:U11"/>
    <mergeCell ref="P9:Q9"/>
    <mergeCell ref="P10:Q10"/>
    <mergeCell ref="P12:Q12"/>
    <mergeCell ref="R9:S9"/>
    <mergeCell ref="R10:S10"/>
    <mergeCell ref="T10:U10"/>
    <mergeCell ref="I13:J13"/>
    <mergeCell ref="I14:J14"/>
    <mergeCell ref="G9:H9"/>
    <mergeCell ref="G10:H10"/>
    <mergeCell ref="I9:J9"/>
    <mergeCell ref="I10:J10"/>
    <mergeCell ref="I11:J11"/>
    <mergeCell ref="I12:J12"/>
    <mergeCell ref="G11:H11"/>
    <mergeCell ref="G12:H12"/>
    <mergeCell ref="C14:D14"/>
    <mergeCell ref="C13:D13"/>
    <mergeCell ref="E14:F14"/>
    <mergeCell ref="E13:F13"/>
    <mergeCell ref="G13:H13"/>
    <mergeCell ref="G14:H14"/>
    <mergeCell ref="E9:F9"/>
    <mergeCell ref="E11:F11"/>
    <mergeCell ref="E12:F12"/>
    <mergeCell ref="E10:F10"/>
    <mergeCell ref="C9:D9"/>
    <mergeCell ref="C10:D10"/>
    <mergeCell ref="C12:D12"/>
    <mergeCell ref="C11:D11"/>
    <mergeCell ref="A3:O3"/>
    <mergeCell ref="A5:O5"/>
    <mergeCell ref="C7:D7"/>
    <mergeCell ref="E7:F7"/>
    <mergeCell ref="G7:H7"/>
    <mergeCell ref="I7:J7"/>
    <mergeCell ref="P7:Q7"/>
    <mergeCell ref="R7:S7"/>
    <mergeCell ref="T7:U7"/>
    <mergeCell ref="C8:D8"/>
    <mergeCell ref="E8:F8"/>
    <mergeCell ref="G8:H8"/>
    <mergeCell ref="I8:J8"/>
    <mergeCell ref="P8:Q8"/>
    <mergeCell ref="R8:S8"/>
    <mergeCell ref="T8:U8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H38" sqref="H38"/>
    </sheetView>
  </sheetViews>
  <sheetFormatPr defaultColWidth="9.00390625" defaultRowHeight="12.75"/>
  <cols>
    <col min="1" max="1" width="4.25390625" style="0" customWidth="1"/>
    <col min="2" max="2" width="18.375" style="0" customWidth="1"/>
    <col min="3" max="3" width="23.75390625" style="0" customWidth="1"/>
    <col min="4" max="4" width="16.75390625" style="0" customWidth="1"/>
    <col min="5" max="5" width="18.875" style="0" customWidth="1"/>
    <col min="6" max="6" width="13.875" style="0" customWidth="1"/>
    <col min="7" max="7" width="14.875" style="0" customWidth="1"/>
  </cols>
  <sheetData>
    <row r="1" spans="1:7" ht="14.25">
      <c r="A1" s="212"/>
      <c r="B1" s="212"/>
      <c r="C1" s="212"/>
      <c r="D1" s="212"/>
      <c r="E1" s="212"/>
      <c r="F1" s="212"/>
      <c r="G1" s="212"/>
    </row>
    <row r="2" spans="1:7" ht="15" customHeight="1">
      <c r="A2" s="370" t="s">
        <v>228</v>
      </c>
      <c r="B2" s="370"/>
      <c r="C2" s="370"/>
      <c r="D2" s="370"/>
      <c r="E2" s="370"/>
      <c r="F2" s="370"/>
      <c r="G2" s="370"/>
    </row>
    <row r="3" spans="1:7" ht="44.25" customHeight="1">
      <c r="A3" s="213"/>
      <c r="B3" s="214"/>
      <c r="C3" s="214"/>
      <c r="D3" s="214"/>
      <c r="E3" s="214"/>
      <c r="F3" s="214"/>
      <c r="G3" s="214"/>
    </row>
    <row r="4" spans="1:7" s="109" customFormat="1" ht="28.5" customHeight="1">
      <c r="A4" s="371" t="s">
        <v>464</v>
      </c>
      <c r="B4" s="371" t="s">
        <v>465</v>
      </c>
      <c r="C4" s="371" t="s">
        <v>466</v>
      </c>
      <c r="D4" s="371" t="s">
        <v>467</v>
      </c>
      <c r="E4" s="371"/>
      <c r="F4" s="371"/>
      <c r="G4" s="371"/>
    </row>
    <row r="5" spans="1:7" ht="28.5" customHeight="1">
      <c r="A5" s="371"/>
      <c r="B5" s="371"/>
      <c r="C5" s="371"/>
      <c r="D5" s="215" t="s">
        <v>468</v>
      </c>
      <c r="E5" s="215" t="s">
        <v>469</v>
      </c>
      <c r="F5" s="215" t="s">
        <v>470</v>
      </c>
      <c r="G5" s="215" t="s">
        <v>471</v>
      </c>
    </row>
    <row r="6" spans="1:7" ht="39" customHeight="1">
      <c r="A6" s="216">
        <v>1</v>
      </c>
      <c r="B6" s="217" t="s">
        <v>472</v>
      </c>
      <c r="C6" s="216" t="s">
        <v>473</v>
      </c>
      <c r="D6" s="222">
        <v>147600.28</v>
      </c>
      <c r="E6" s="215" t="s">
        <v>476</v>
      </c>
      <c r="F6" s="215">
        <v>10506.08</v>
      </c>
      <c r="G6" s="215">
        <v>265974.95</v>
      </c>
    </row>
    <row r="7" spans="1:7" ht="15" customHeight="1">
      <c r="A7" s="366" t="s">
        <v>474</v>
      </c>
      <c r="B7" s="367"/>
      <c r="C7" s="367"/>
      <c r="D7" s="218">
        <f>SUM(D5:D6)</f>
        <v>147600.28</v>
      </c>
      <c r="E7" s="218">
        <v>107868.59</v>
      </c>
      <c r="F7" s="218">
        <f>SUM(F5:F6)</f>
        <v>10506.08</v>
      </c>
      <c r="G7" s="218">
        <f>SUM(G5:G6)</f>
        <v>265974.95</v>
      </c>
    </row>
    <row r="8" spans="1:7" ht="15" customHeight="1">
      <c r="A8" s="366" t="s">
        <v>229</v>
      </c>
      <c r="B8" s="367"/>
      <c r="C8" s="367"/>
      <c r="D8" s="218">
        <f>D7*0.342</f>
        <v>50479.29576</v>
      </c>
      <c r="E8" s="218">
        <f>E7*0.342</f>
        <v>36891.05778</v>
      </c>
      <c r="F8" s="218">
        <f>F7*0.342</f>
        <v>3593.07936</v>
      </c>
      <c r="G8" s="218">
        <f>G7*0.342</f>
        <v>90963.43290000001</v>
      </c>
    </row>
    <row r="9" spans="1:7" ht="14.25">
      <c r="A9" s="368" t="s">
        <v>270</v>
      </c>
      <c r="B9" s="369"/>
      <c r="C9" s="369"/>
      <c r="D9" s="219">
        <f>D7+D8</f>
        <v>198079.57576</v>
      </c>
      <c r="E9" s="219">
        <f>E7+E8</f>
        <v>144759.64778</v>
      </c>
      <c r="F9" s="219">
        <f>F7+F8</f>
        <v>14099.15936</v>
      </c>
      <c r="G9" s="219">
        <f>G7+G8</f>
        <v>356938.3829</v>
      </c>
    </row>
    <row r="10" spans="1:7" ht="15">
      <c r="A10" s="220"/>
      <c r="B10" s="221"/>
      <c r="C10" s="221"/>
      <c r="D10" s="221"/>
      <c r="E10" s="221"/>
      <c r="F10" s="221"/>
      <c r="G10" s="221"/>
    </row>
  </sheetData>
  <sheetProtection/>
  <mergeCells count="8">
    <mergeCell ref="A7:C7"/>
    <mergeCell ref="A8:C8"/>
    <mergeCell ref="A9:C9"/>
    <mergeCell ref="A2:G2"/>
    <mergeCell ref="A4:A5"/>
    <mergeCell ref="B4:B5"/>
    <mergeCell ref="C4:C5"/>
    <mergeCell ref="D4:G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ЮУрГУ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Песков</dc:creator>
  <cp:keywords/>
  <dc:description/>
  <cp:lastModifiedBy>ilinamn</cp:lastModifiedBy>
  <cp:lastPrinted>2012-03-27T03:27:54Z</cp:lastPrinted>
  <dcterms:created xsi:type="dcterms:W3CDTF">2011-05-11T08:57:29Z</dcterms:created>
  <dcterms:modified xsi:type="dcterms:W3CDTF">2012-03-28T05:38:20Z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